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2" activeTab="0"/>
  </bookViews>
  <sheets>
    <sheet name="Geral" sheetId="1" r:id="rId1"/>
    <sheet name="Calend" sheetId="2" r:id="rId2"/>
    <sheet name="Alunos" sheetId="3" r:id="rId3"/>
    <sheet name="Cal_Letivo" sheetId="4" r:id="rId4"/>
    <sheet name="Freq" sheetId="5" r:id="rId5"/>
    <sheet name="Aval" sheetId="6" r:id="rId6"/>
    <sheet name="Des_Ped_1" sheetId="7" r:id="rId7"/>
    <sheet name="Des_Ped_2" sheetId="8" r:id="rId8"/>
    <sheet name="Plan_Ens_1" sheetId="9" r:id="rId9"/>
    <sheet name="Plan_Ens_2" sheetId="10" r:id="rId10"/>
    <sheet name="PE-wiki" sheetId="11" r:id="rId11"/>
  </sheets>
  <externalReferences>
    <externalReference r:id="rId14"/>
  </externalReferences>
  <definedNames>
    <definedName name="_xlnm.Print_Area" localSheetId="2">'Alunos'!$A$1</definedName>
    <definedName name="_xlnm.Print_Area" localSheetId="5">'Aval'!$A$1:$Y$54</definedName>
    <definedName name="_xlnm.Print_Area" localSheetId="3">'Cal_Letivo'!$A$12</definedName>
    <definedName name="_xlnm.Print_Area" localSheetId="1">'Calend'!$A$1</definedName>
    <definedName name="_xlnm.Print_Area" localSheetId="6">'Des_Ped_1'!$A$1:$F$42</definedName>
    <definedName name="_xlnm.Print_Area" localSheetId="7">'Des_Ped_2'!$A$1:$F$42</definedName>
    <definedName name="_xlnm.Print_Area" localSheetId="4">'Freq'!$A$1:$AU$48</definedName>
    <definedName name="_xlnm.Print_Area" localSheetId="0">'Geral'!$A$1</definedName>
    <definedName name="_xlnm.Print_Area" localSheetId="10">'PE-wiki'!$B$1</definedName>
    <definedName name="_xlnm.Print_Area" localSheetId="8">'Plan_Ens_1'!$A$1:$E$42</definedName>
    <definedName name="_xlnm.Print_Area" localSheetId="9">'Plan_Ens_2'!$A$1:$E$42</definedName>
    <definedName name="ANOCAL">'Geral'!$C$6</definedName>
    <definedName name="Excel_BuiltIn_Print_Area_13">'Alunos'!$A$1:$I$45</definedName>
    <definedName name="Excel_BuiltIn_Print_Area_2">'Cal_Letivo'!$A$1:$Y$13</definedName>
    <definedName name="Excel_BuiltIn_Print_Area_3">'Calend'!$A$1:$J$33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'Geral'!$A$1:$F$15</definedName>
    <definedName name="Excel_BuiltIn_Print_Area_9">#REF!</definedName>
    <definedName name="Excel_BuiltIn__FilterDatabase_1">'Geral'!$C$17:$C$104</definedName>
  </definedNames>
  <calcPr fullCalcOnLoad="1"/>
</workbook>
</file>

<file path=xl/sharedStrings.xml><?xml version="1.0" encoding="utf-8"?>
<sst xmlns="http://schemas.openxmlformats.org/spreadsheetml/2006/main" count="592" uniqueCount="414">
  <si>
    <t xml:space="preserve">Código do Curso: </t>
  </si>
  <si>
    <t xml:space="preserve">Nome do Curso: </t>
  </si>
  <si>
    <t>Curso Superior de Tecnologia em Sistemas de Telecomunicações</t>
  </si>
  <si>
    <t xml:space="preserve">Turma: </t>
  </si>
  <si>
    <t>Selecione a turma</t>
  </si>
  <si>
    <t xml:space="preserve">Ano Letivo: </t>
  </si>
  <si>
    <t>Data de Ínicio</t>
  </si>
  <si>
    <t>Data de Fim</t>
  </si>
  <si>
    <t xml:space="preserve">Período Letivo: </t>
  </si>
  <si>
    <t xml:space="preserve">Unidade Curricular: </t>
  </si>
  <si>
    <t xml:space="preserve">Módulo: </t>
  </si>
  <si>
    <t xml:space="preserve">Fase: </t>
  </si>
  <si>
    <t>Turno:</t>
  </si>
  <si>
    <t xml:space="preserve">Professor: </t>
  </si>
  <si>
    <t>Selecione o nome do professor</t>
  </si>
  <si>
    <t>Relação das Unidades Curriculares</t>
  </si>
  <si>
    <t>FASE</t>
  </si>
  <si>
    <t>Sigla</t>
  </si>
  <si>
    <t>Nome</t>
  </si>
  <si>
    <t>Copiado da WIKI</t>
  </si>
  <si>
    <t>Selecione a Disciplina</t>
  </si>
  <si>
    <t>http://wiki.sj.ifsc.edu.br/wiki/index.php/Curso_Superior_de_Tecnologia_em_Sistemas_de_Telecomunica%C3%A7%C3%B5es</t>
  </si>
  <si>
    <t>MTM20701 - Matemática para Telecomunicações</t>
  </si>
  <si>
    <t>1</t>
  </si>
  <si>
    <t>MTM</t>
  </si>
  <si>
    <t>Matemática para Telecomunicações</t>
  </si>
  <si>
    <t>MTM - Matemática para Telecomunicações</t>
  </si>
  <si>
    <t>ANC20701 - Análise de Circuitos I</t>
  </si>
  <si>
    <t>ANC</t>
  </si>
  <si>
    <t>Análise de Circuitos I</t>
  </si>
  <si>
    <t>ANC1 - Análise de Circuitos I</t>
  </si>
  <si>
    <t>ICO20701 - Introdução a Computação</t>
  </si>
  <si>
    <t>ICO</t>
  </si>
  <si>
    <t>Introdução a Computação</t>
  </si>
  <si>
    <t>ICO - Introdução a Computação</t>
  </si>
  <si>
    <t>PRG20701 - Programação</t>
  </si>
  <si>
    <t>PRG</t>
  </si>
  <si>
    <t>Programação</t>
  </si>
  <si>
    <t>PRG - Programação</t>
  </si>
  <si>
    <t>LIE20701 - Laboratório de Instrumentação Eletrônica</t>
  </si>
  <si>
    <t>LIE</t>
  </si>
  <si>
    <t>Laboratório de Instrumentação Eletrônica</t>
  </si>
  <si>
    <t>LIE - Laboratório de Instrumentação Eletrônica</t>
  </si>
  <si>
    <t>ELD20701 - Eletrônica Digital</t>
  </si>
  <si>
    <t>ELD</t>
  </si>
  <si>
    <t>Eletrônica Digital</t>
  </si>
  <si>
    <t>ELD - Eletrônica Digital</t>
  </si>
  <si>
    <t>PTG20701 - Português</t>
  </si>
  <si>
    <t>PTG</t>
  </si>
  <si>
    <t>Português</t>
  </si>
  <si>
    <t>PTG - Português</t>
  </si>
  <si>
    <t>CAT20702 - Cálculo para Telecomunicações I</t>
  </si>
  <si>
    <t>CAT</t>
  </si>
  <si>
    <t>Cálculo para Telecomunicações I</t>
  </si>
  <si>
    <t>CAT1 - Cálculo para Telecomunicações I</t>
  </si>
  <si>
    <t>ING20702 - Inglês I</t>
  </si>
  <si>
    <t>ING</t>
  </si>
  <si>
    <t>Inglês I</t>
  </si>
  <si>
    <t>ING1 - Inglês I</t>
  </si>
  <si>
    <t>ANC20702 - Análise de Circuitos II</t>
  </si>
  <si>
    <t>Análise de Circuitos II</t>
  </si>
  <si>
    <t>ANC2 - Análise de Circuitos II</t>
  </si>
  <si>
    <t>PST20702 - Princípios de Sistemas de Telecomunicações</t>
  </si>
  <si>
    <t>PST</t>
  </si>
  <si>
    <t>Princípios de Sistemas de Telecomunicações</t>
  </si>
  <si>
    <t>PST - Princípios de Sistemas de Telecomunicações</t>
  </si>
  <si>
    <t>ELA20702 - Eletrônica Analógica I</t>
  </si>
  <si>
    <t>ELA</t>
  </si>
  <si>
    <t>Eletrônica Analógica I</t>
  </si>
  <si>
    <t>ELA1 - Eletrônica Analógica I</t>
  </si>
  <si>
    <t>MIC20702 - Microprocessadores e Aplicações</t>
  </si>
  <si>
    <t>MIC</t>
  </si>
  <si>
    <t>Microprocessadores e Aplicações</t>
  </si>
  <si>
    <t>MIC - Microprocessadores e Aplicações</t>
  </si>
  <si>
    <t>CAT20703 - Cálculo para Telecomunicações II</t>
  </si>
  <si>
    <t>Cálculo para Telecomunicações II</t>
  </si>
  <si>
    <t>CAT2 - Cálculo para Telecomunicações II</t>
  </si>
  <si>
    <t>ING20703 - Inglês II</t>
  </si>
  <si>
    <t>Inglês II</t>
  </si>
  <si>
    <t>ING2 - Inglês II</t>
  </si>
  <si>
    <t>PRM20703 - Projeto de Redes Metálicas</t>
  </si>
  <si>
    <t>PRM</t>
  </si>
  <si>
    <t>Projeto de Redes Metálicas</t>
  </si>
  <si>
    <t>PRM - Projeto de Redes Metálicas</t>
  </si>
  <si>
    <t>RCO20703 - Redes de Computadores I</t>
  </si>
  <si>
    <t>RCO</t>
  </si>
  <si>
    <t>Redes de Computadores I</t>
  </si>
  <si>
    <t>RCO1 - Redes de Computadores I</t>
  </si>
  <si>
    <t>ELA20703 - Eletrônica Analógica II</t>
  </si>
  <si>
    <t>Eletrônica Analógica II</t>
  </si>
  <si>
    <t>ELA2 - Eletrônica Analógica II</t>
  </si>
  <si>
    <t>TLF20703 - Telefonia I</t>
  </si>
  <si>
    <t>TLF</t>
  </si>
  <si>
    <t>Telefonia I</t>
  </si>
  <si>
    <t>TLF1 - Telefonia I</t>
  </si>
  <si>
    <t>ELM20704 - Eletromagnetismo</t>
  </si>
  <si>
    <t>ELM</t>
  </si>
  <si>
    <t>Eletromagnetismo</t>
  </si>
  <si>
    <t>ELM - Eletromagnetismo</t>
  </si>
  <si>
    <t>ANC20704 - Análise de Circuitos III</t>
  </si>
  <si>
    <t>Análise de Circuitos III</t>
  </si>
  <si>
    <t>ANC3 - Análise de Circuitos III</t>
  </si>
  <si>
    <t>SSI20704 - Sinais e Sistemas</t>
  </si>
  <si>
    <t>SSI</t>
  </si>
  <si>
    <t>Sinais e Sistemas</t>
  </si>
  <si>
    <t>SSI - Sinais e Sistemas</t>
  </si>
  <si>
    <t>RCO20704 - Redes de Computadores II</t>
  </si>
  <si>
    <t>Redes de Computadores II</t>
  </si>
  <si>
    <t>RCO2 - Redes de Computadores II</t>
  </si>
  <si>
    <t>TLF20704 - Telefonia II</t>
  </si>
  <si>
    <t>Telefonia II</t>
  </si>
  <si>
    <t>TLF2 - Telefonia II</t>
  </si>
  <si>
    <t>RDT20705 - Radiotransmissão</t>
  </si>
  <si>
    <t>RDT</t>
  </si>
  <si>
    <t>Radiotransmissão</t>
  </si>
  <si>
    <t>RDT - Radiotransmissão</t>
  </si>
  <si>
    <t>CMS20705 - Comunicações Móveis e sem Fio I</t>
  </si>
  <si>
    <t>CMS</t>
  </si>
  <si>
    <t>Comunicações Móveis e sem Fio I</t>
  </si>
  <si>
    <t>CMS1 - Comunicações Móveis e sem Fio I</t>
  </si>
  <si>
    <t>CDI20705 - Comunicação Digital</t>
  </si>
  <si>
    <t>CDI</t>
  </si>
  <si>
    <t>Comunicação Digital</t>
  </si>
  <si>
    <t>CDI - Comunicação Digital</t>
  </si>
  <si>
    <t>RCO20705 - Redes de Computadores III</t>
  </si>
  <si>
    <t>Redes de Computadores III</t>
  </si>
  <si>
    <t>RCO3 - Redes de Computadores III</t>
  </si>
  <si>
    <t>POO20705 - Projeto e Programação Orientada a Objetos</t>
  </si>
  <si>
    <t>POO</t>
  </si>
  <si>
    <t>Projeto e Programação Orientada a Objetos</t>
  </si>
  <si>
    <t>POO - Projeto e Programação Orientada a Objetos</t>
  </si>
  <si>
    <t>TLF20705 - Telefonia III</t>
  </si>
  <si>
    <t>Telefonia III</t>
  </si>
  <si>
    <t>TLF3 - Telefonia III</t>
  </si>
  <si>
    <t>ADM20706 - Administração I</t>
  </si>
  <si>
    <t>ADM</t>
  </si>
  <si>
    <t>Administração I</t>
  </si>
  <si>
    <t>ADM1 - Administração I</t>
  </si>
  <si>
    <t>CMS20706 - Comunicações Móveis e sem Fio II</t>
  </si>
  <si>
    <t>Comunicações Móveis e sem Fio II</t>
  </si>
  <si>
    <t>CMS2 - Comunicações Móveis e sem Fio II</t>
  </si>
  <si>
    <t>PSD20706 - Processamento de Sinais Digitais</t>
  </si>
  <si>
    <t>PSD</t>
  </si>
  <si>
    <t>Processamento de Sinais Digitais</t>
  </si>
  <si>
    <t>PSD - Processamento de Sinais Digitais</t>
  </si>
  <si>
    <t>RMU20706 - Redes Multimídia</t>
  </si>
  <si>
    <t>RMU</t>
  </si>
  <si>
    <t>Redes Multimídia</t>
  </si>
  <si>
    <t>RMU - Redes Multimídia</t>
  </si>
  <si>
    <t>GER20706 - Gerência</t>
  </si>
  <si>
    <t>GER</t>
  </si>
  <si>
    <t>Gerência</t>
  </si>
  <si>
    <t>GER - Gerência</t>
  </si>
  <si>
    <t>ETO20706 - Estágio Obrigatório</t>
  </si>
  <si>
    <t>ETO</t>
  </si>
  <si>
    <t>Estágio Obrigatório</t>
  </si>
  <si>
    <t>ETO - Estágio Obrigatório</t>
  </si>
  <si>
    <t>TCC20706 - Trabalho de Conclusão de Curso I</t>
  </si>
  <si>
    <t>TCC</t>
  </si>
  <si>
    <t>Trabalho de Conclusão de Curso I</t>
  </si>
  <si>
    <t>TCC1 - Trabalho de Conclusão de Curso I</t>
  </si>
  <si>
    <t>ADM20707 - Administração II</t>
  </si>
  <si>
    <t>Administração II</t>
  </si>
  <si>
    <t>ADM2 - Administração II</t>
  </si>
  <si>
    <t>LIB20707 - Libras (optativa)</t>
  </si>
  <si>
    <t>LIB</t>
  </si>
  <si>
    <t>Libras (optativa)</t>
  </si>
  <si>
    <t>LIB - Libras (optativa)</t>
  </si>
  <si>
    <t>SIO20707 - Sistemas Ópticos</t>
  </si>
  <si>
    <t>SIO</t>
  </si>
  <si>
    <t>Sistemas Ópticos</t>
  </si>
  <si>
    <t>SIO - Sistemas Ópticos</t>
  </si>
  <si>
    <t>SST20707 - Síntese de Sistemas de Telecomunicações</t>
  </si>
  <si>
    <t>SST</t>
  </si>
  <si>
    <t>Síntese de Sistemas de Telecomunicações</t>
  </si>
  <si>
    <t>SST - Síntese de Sistemas de Telecomunicações</t>
  </si>
  <si>
    <t>TCC20707 - Trabalho de Conclusão de Curso II</t>
  </si>
  <si>
    <t>Trabalho de Conclusão de Curso II</t>
  </si>
  <si>
    <t>TCC2 - Trabalho de Conclusão de Curso II</t>
  </si>
  <si>
    <t>Relação das Turmas Existentes</t>
  </si>
  <si>
    <t>2070111</t>
  </si>
  <si>
    <t>2070721</t>
  </si>
  <si>
    <t>Relação de Professores</t>
  </si>
  <si>
    <t>Ademar Evandro Rosa</t>
  </si>
  <si>
    <t>Alexandre Moreira</t>
  </si>
  <si>
    <t>Alexandre Sardá Vieira</t>
  </si>
  <si>
    <t>Alexandro Andrade</t>
  </si>
  <si>
    <t>Alice Sartori</t>
  </si>
  <si>
    <t>Ana Paula Rosa Negri</t>
  </si>
  <si>
    <t>Anastácio da Silva Júnior</t>
  </si>
  <si>
    <t>André Coelho da Silva</t>
  </si>
  <si>
    <t>André Luiz Alves</t>
  </si>
  <si>
    <t>Antonio Galdino da Costa</t>
  </si>
  <si>
    <t>Arliones Stevert Hoeller Junior</t>
  </si>
  <si>
    <t>Bruno Fontana da Silva</t>
  </si>
  <si>
    <t>Carlos Boabaid Neto</t>
  </si>
  <si>
    <t>Cleber Arsego</t>
  </si>
  <si>
    <t>Daiana Colombo Figueredo</t>
  </si>
  <si>
    <t>Deise Juliane Mazera</t>
  </si>
  <si>
    <t>Deise Monquelate Arndt</t>
  </si>
  <si>
    <t>Diego da Silva de Medeiros</t>
  </si>
  <si>
    <t>Eder da Silva e Sá</t>
  </si>
  <si>
    <t>Ederson Torresini</t>
  </si>
  <si>
    <t>Eduardo Mayer</t>
  </si>
  <si>
    <t>Elen Macedo Lobato Merlim</t>
  </si>
  <si>
    <t>Elisete Ferreira</t>
  </si>
  <si>
    <t>Emerson Ribeiro de Mello</t>
  </si>
  <si>
    <t>Eraldo Silveira e Silva</t>
  </si>
  <si>
    <t>Fábio Alexandre de Souza</t>
  </si>
  <si>
    <t>Felipe Silveira de Souza</t>
  </si>
  <si>
    <t>Fernando Bruinjé Cosentino</t>
  </si>
  <si>
    <t>Fernando G. Bitencourt</t>
  </si>
  <si>
    <t>Flávia Maia Moreira</t>
  </si>
  <si>
    <t>Franciele Drews de Souza</t>
  </si>
  <si>
    <t>Francisco de Assis Souza dos Santos</t>
  </si>
  <si>
    <t>Franco Andrey S. de Souza</t>
  </si>
  <si>
    <t>George H. Wojcikiewicz</t>
  </si>
  <si>
    <t>Gilson Jandir de Souza</t>
  </si>
  <si>
    <t>Giselia Antunes Pereira</t>
  </si>
  <si>
    <t>Gustavo Gaciba da Silva</t>
  </si>
  <si>
    <t>Humberto</t>
  </si>
  <si>
    <t>Jaison Gasparin</t>
  </si>
  <si>
    <t>José Clair</t>
  </si>
  <si>
    <t>Jesue Graciliano da Silva</t>
  </si>
  <si>
    <t>João Carlos Bezz Batti</t>
  </si>
  <si>
    <t>Joice Bianchin</t>
  </si>
  <si>
    <t>Joaquim Manoel Gonçalves</t>
  </si>
  <si>
    <t>Jorge Henrique B. Casagrande</t>
  </si>
  <si>
    <t>Jorge Luiz Pereira</t>
  </si>
  <si>
    <t>Juliano da Silva de Souza</t>
  </si>
  <si>
    <t>Julie Cristiane T. Davet</t>
  </si>
  <si>
    <t>Karine Pereira Goss</t>
  </si>
  <si>
    <t>Larice Steffen Peters</t>
  </si>
  <si>
    <t>Lidiane Dias Andrade</t>
  </si>
  <si>
    <t>Lúcia Müller</t>
  </si>
  <si>
    <t>Luís Henrique Callegaro</t>
  </si>
  <si>
    <t>Madeline Odete S. Correa</t>
  </si>
  <si>
    <t>Marcelo Girardi Schappo</t>
  </si>
  <si>
    <t>Marcelo Luiz Pereira</t>
  </si>
  <si>
    <t>Marcelo Maia Sobral</t>
  </si>
  <si>
    <t>Marcílio Lourenço da Cunha</t>
  </si>
  <si>
    <t>Márcio Eli Osório</t>
  </si>
  <si>
    <t>Marcio Henrique Doniak</t>
  </si>
  <si>
    <t>Marcos Antônio Garcia</t>
  </si>
  <si>
    <t>Marcos Antônio Leite</t>
  </si>
  <si>
    <t>Marcos Moecke</t>
  </si>
  <si>
    <t>Maria Cláudia de Almeida Castro</t>
  </si>
  <si>
    <t>Maria dos Anjos lopes Viella</t>
  </si>
  <si>
    <t>Maria Teresa Collares</t>
  </si>
  <si>
    <t>Marilene Vilhena de Oliveira</t>
  </si>
  <si>
    <t>Mário de Noronha Neto</t>
  </si>
  <si>
    <t>Maurício Nath Lopes</t>
  </si>
  <si>
    <t>Nilton F. Oliveira da Silva</t>
  </si>
  <si>
    <t>Norberto Bau</t>
  </si>
  <si>
    <t>Odilson Tadeu Valle</t>
  </si>
  <si>
    <t>Paula Alves de Aguiar</t>
  </si>
  <si>
    <t>Ramon Mayor Martins</t>
  </si>
  <si>
    <t>Patricia Tuzimoto</t>
  </si>
  <si>
    <t>Paulo Henrique O. P. de Amorim</t>
  </si>
  <si>
    <t>Pedro Armando da Silva Jr</t>
  </si>
  <si>
    <t>Pedro Paulo C. de Souza</t>
  </si>
  <si>
    <t>Roberto de Matos</t>
  </si>
  <si>
    <t>Roberto Wanderley da Nóbrega</t>
  </si>
  <si>
    <t>Rogério Vilain</t>
  </si>
  <si>
    <t>Rodrigo Sergio Tiedt</t>
  </si>
  <si>
    <t>Rosane Maria Bolzan</t>
  </si>
  <si>
    <t>Rosemeri Isse</t>
  </si>
  <si>
    <t>Rubem Toledo Bergamo</t>
  </si>
  <si>
    <t>Rui Miguel de Carvalho Jr.</t>
  </si>
  <si>
    <t>Samuel Luna de Abreu</t>
  </si>
  <si>
    <t>Sandro Carlos Lima</t>
  </si>
  <si>
    <t>Saul Silva Caetano</t>
  </si>
  <si>
    <t>Sérgio Florentino da Silva</t>
  </si>
  <si>
    <t>Sérgio Pereira da Rocha</t>
  </si>
  <si>
    <t>Silviana Cirino</t>
  </si>
  <si>
    <t>Simara Sonaglio</t>
  </si>
  <si>
    <t>Susan Thiessen</t>
  </si>
  <si>
    <t>Tânia Regina Ferreira</t>
  </si>
  <si>
    <t>Tiago Semprebom</t>
  </si>
  <si>
    <t>Sueli Gosta</t>
  </si>
  <si>
    <t>Talles Demos</t>
  </si>
  <si>
    <t>Tulio Alberto Ribeiro</t>
  </si>
  <si>
    <t>Vidomar Silva Filho</t>
  </si>
  <si>
    <t>Vinicius Jacques</t>
  </si>
  <si>
    <t>Viviane D'Avila Heidenreich</t>
  </si>
  <si>
    <t>Volmir von Dentz</t>
  </si>
  <si>
    <t>Volnei Velleda Rodrigues</t>
  </si>
  <si>
    <t>Volney Duarte Gomes</t>
  </si>
  <si>
    <t>Relação dos Recursos didáticos</t>
  </si>
  <si>
    <t>Auditório</t>
  </si>
  <si>
    <t>DVD</t>
  </si>
  <si>
    <t>Kit Multimídia</t>
  </si>
  <si>
    <t>Projetor Multimídia</t>
  </si>
  <si>
    <t>Lousa eletrônica</t>
  </si>
  <si>
    <t>Quadro e Giz</t>
  </si>
  <si>
    <t>Quadro Magnético</t>
  </si>
  <si>
    <t>Retroprojetor</t>
  </si>
  <si>
    <t>Video Cassete</t>
  </si>
  <si>
    <t>Sala 01</t>
  </si>
  <si>
    <t>Sala 02</t>
  </si>
  <si>
    <t>Sala 03</t>
  </si>
  <si>
    <t>Sala 04</t>
  </si>
  <si>
    <t>Sala 05</t>
  </si>
  <si>
    <t>Sala 07</t>
  </si>
  <si>
    <t>Sala 08</t>
  </si>
  <si>
    <t>Sala 09</t>
  </si>
  <si>
    <t>Sala 10</t>
  </si>
  <si>
    <t>Sala 11</t>
  </si>
  <si>
    <t>Sala 12</t>
  </si>
  <si>
    <t>Sala 13</t>
  </si>
  <si>
    <t>Sala 14</t>
  </si>
  <si>
    <t>Sala 15</t>
  </si>
  <si>
    <t>Lab. Meios de Transmissão</t>
  </si>
  <si>
    <t>Lab. Voz e Imagem</t>
  </si>
  <si>
    <t>Lab. Eletrônica Aplicada</t>
  </si>
  <si>
    <t>Lab. Instrumentação</t>
  </si>
  <si>
    <t>Lab. Informática</t>
  </si>
  <si>
    <t>Lab. Programação</t>
  </si>
  <si>
    <t>Lab. de Apoio ao Ensino</t>
  </si>
  <si>
    <t>Lab. Redes I</t>
  </si>
  <si>
    <t>Lab. Redes II</t>
  </si>
  <si>
    <t>Lab. CAD 1</t>
  </si>
  <si>
    <t>Lab. CAD 3</t>
  </si>
  <si>
    <t>Lab. Solda e Sistemas Herméticos</t>
  </si>
  <si>
    <t>Lab. de Ciências Humanas</t>
  </si>
  <si>
    <t>Lab. Ar Condicionado</t>
  </si>
  <si>
    <t>Lab. Ciências Térmicas</t>
  </si>
  <si>
    <t>Lab. Eficiencia Energética</t>
  </si>
  <si>
    <t>Lab. Refrigeração</t>
  </si>
  <si>
    <t>Lab. Linguagem</t>
  </si>
  <si>
    <t>Lab. Física</t>
  </si>
  <si>
    <t>Lab. Química Geral</t>
  </si>
  <si>
    <t>Lab. Biologia</t>
  </si>
  <si>
    <t>Quadra de Esportes</t>
  </si>
  <si>
    <t>Miniauditório</t>
  </si>
  <si>
    <t>Lab. Interativo</t>
  </si>
  <si>
    <t>Sala de Videoconferencia</t>
  </si>
  <si>
    <t>Sala Atendimento Paralelo</t>
  </si>
  <si>
    <t>Sala de Cultura</t>
  </si>
  <si>
    <t xml:space="preserve">  </t>
  </si>
  <si>
    <t>Aula</t>
  </si>
  <si>
    <t xml:space="preserve">Calendário </t>
  </si>
  <si>
    <t>Nr. Aulas</t>
  </si>
  <si>
    <t>Dia da Semana</t>
  </si>
  <si>
    <t>Encontro</t>
  </si>
  <si>
    <t>Data</t>
  </si>
  <si>
    <t xml:space="preserve">TOTAL </t>
  </si>
  <si>
    <t>Avaliações</t>
  </si>
  <si>
    <t>No.</t>
  </si>
  <si>
    <t>Matrícula</t>
  </si>
  <si>
    <t>Nome do Aluno</t>
  </si>
  <si>
    <t>SIT.</t>
  </si>
  <si>
    <t>Email</t>
  </si>
  <si>
    <t>M</t>
  </si>
  <si>
    <t>&lt;</t>
  </si>
  <si>
    <t>&gt;</t>
  </si>
  <si>
    <t>V</t>
  </si>
  <si>
    <t>Senha:</t>
  </si>
  <si>
    <t>C</t>
  </si>
  <si>
    <t>Aulas Programadas:</t>
  </si>
  <si>
    <t xml:space="preserve">Aulas </t>
  </si>
  <si>
    <t>Aulas</t>
  </si>
  <si>
    <t>Aulas Dadas:</t>
  </si>
  <si>
    <t>Suspensas</t>
  </si>
  <si>
    <t>Total</t>
  </si>
  <si>
    <t>Aluno</t>
  </si>
  <si>
    <t>Total de Faltas</t>
  </si>
  <si>
    <t>Conceito Final</t>
  </si>
  <si>
    <t>Situação Final</t>
  </si>
  <si>
    <t>% Faltas</t>
  </si>
  <si>
    <t xml:space="preserve">Legenda : </t>
  </si>
  <si>
    <t>Situação do aluno - SIT: M - Matriculado;   D - Desistente; V - Validado; T - Transferido; C - Cancelado; P - Pendência</t>
  </si>
  <si>
    <r>
      <t>Data:</t>
    </r>
    <r>
      <rPr>
        <sz val="8"/>
        <rFont val="Arial"/>
        <family val="2"/>
      </rPr>
      <t xml:space="preserve">____/____/_______                 </t>
    </r>
    <r>
      <rPr>
        <b/>
        <sz val="8"/>
        <rFont val="Arial"/>
        <family val="2"/>
      </rPr>
      <t>Assinatura:</t>
    </r>
    <r>
      <rPr>
        <sz val="8"/>
        <rFont val="Arial"/>
        <family val="2"/>
      </rPr>
      <t xml:space="preserve"> ______________________________________________</t>
    </r>
  </si>
  <si>
    <t>Alunos Presentes</t>
  </si>
  <si>
    <t>Média de Alunos</t>
  </si>
  <si>
    <t xml:space="preserve">Data </t>
  </si>
  <si>
    <t>Avaliações Principais</t>
  </si>
  <si>
    <t>Avaliações Secundárias</t>
  </si>
  <si>
    <t>A1</t>
  </si>
  <si>
    <t>A2</t>
  </si>
  <si>
    <t>A3</t>
  </si>
  <si>
    <t>A4</t>
  </si>
  <si>
    <t>A5</t>
  </si>
  <si>
    <t>A6</t>
  </si>
  <si>
    <t>A7</t>
  </si>
  <si>
    <t>A8</t>
  </si>
  <si>
    <t>Rec</t>
  </si>
  <si>
    <t>T1</t>
  </si>
  <si>
    <t>T2</t>
  </si>
  <si>
    <t>T3</t>
  </si>
  <si>
    <t>T4</t>
  </si>
  <si>
    <t>T5</t>
  </si>
  <si>
    <t>T6</t>
  </si>
  <si>
    <t>T7</t>
  </si>
  <si>
    <t>T8</t>
  </si>
  <si>
    <t>A</t>
  </si>
  <si>
    <t>Aprovado</t>
  </si>
  <si>
    <t>I</t>
  </si>
  <si>
    <t>X</t>
  </si>
  <si>
    <t>Cancelado</t>
  </si>
  <si>
    <t>B</t>
  </si>
  <si>
    <t>Desistente</t>
  </si>
  <si>
    <t>Trancado</t>
  </si>
  <si>
    <t>Atividade desenvolvida</t>
  </si>
  <si>
    <t>Recursos utilizados</t>
  </si>
  <si>
    <t>(conteúdo ou tópico desenvolvido e estratégias utilizadas)</t>
  </si>
  <si>
    <t>(local, equipamentos, material didático)</t>
  </si>
  <si>
    <t>Assinatura do professor (es):__________________________________________________________________________________________________</t>
  </si>
  <si>
    <t>Atividade prevista</t>
  </si>
  <si>
    <t>Recursos previstos</t>
  </si>
  <si>
    <t>(conteúdo ou tópico desenvolvido e estratégias )</t>
  </si>
  <si>
    <t>códigos para publicar no plano de ensino da wiki.</t>
  </si>
  <si>
    <t>Copie as linhas abaixo e insira no tópico “Cronograma de atividades”</t>
  </si>
  <si>
    <t>{{Cronograma-top}}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</si>
</sst>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DD&quot;, &quot;MMMM\ DD&quot;, &quot;YYYY"/>
    <numFmt numFmtId="166" formatCode="D&quot;  &quot;MMMM&quot;, &quot;YYYY;@"/>
    <numFmt numFmtId="167" formatCode="DDDD"/>
    <numFmt numFmtId="168" formatCode="D/M;@"/>
    <numFmt numFmtId="169" formatCode="0.00"/>
    <numFmt numFmtId="170" formatCode="@"/>
    <numFmt numFmtId="171" formatCode="0"/>
    <numFmt numFmtId="172" formatCode="0%"/>
    <numFmt numFmtId="173" formatCode="0.0%"/>
    <numFmt numFmtId="174" formatCode="0.0"/>
    <numFmt numFmtId="175" formatCode="D\-MMM;@"/>
  </numFmts>
  <fonts count="28">
    <font>
      <sz val="10"/>
      <name val="Arial"/>
      <family val="2"/>
    </font>
    <font>
      <sz val="10.5"/>
      <name val="Arial"/>
      <family val="2"/>
    </font>
    <font>
      <sz val="16"/>
      <name val="Bitstream Vera Serif"/>
      <family val="1"/>
    </font>
    <font>
      <b/>
      <sz val="20"/>
      <name val="Bitstream Vera Serif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Courier 10 Pitch"/>
      <family val="0"/>
    </font>
    <font>
      <b/>
      <sz val="7"/>
      <name val="Arial"/>
      <family val="2"/>
    </font>
    <font>
      <b/>
      <sz val="6"/>
      <name val="Courier 10 Pitch"/>
      <family val="0"/>
    </font>
    <font>
      <b/>
      <sz val="10.5"/>
      <color indexed="8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5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58"/>
      </right>
      <top>
        <color indexed="63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thin">
        <color indexed="5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 vertical="center"/>
    </xf>
    <xf numFmtId="164" fontId="2" fillId="0" borderId="0">
      <alignment horizontal="center" vertical="center"/>
      <protection locked="0"/>
    </xf>
    <xf numFmtId="164" fontId="3" fillId="2" borderId="1" applyNumberFormat="0" applyProtection="0">
      <alignment horizontal="center"/>
    </xf>
    <xf numFmtId="164" fontId="3" fillId="2" borderId="1" applyNumberFormat="0" applyProtection="0">
      <alignment horizontal="center"/>
    </xf>
  </cellStyleXfs>
  <cellXfs count="280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righ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4" fontId="4" fillId="0" borderId="4" xfId="0" applyFont="1" applyFill="1" applyBorder="1" applyAlignment="1" applyProtection="1">
      <alignment horizontal="right" vertical="center"/>
      <protection/>
    </xf>
    <xf numFmtId="164" fontId="5" fillId="0" borderId="5" xfId="0" applyFont="1" applyFill="1" applyBorder="1" applyAlignment="1" applyProtection="1">
      <alignment horizontal="left" vertical="center"/>
      <protection/>
    </xf>
    <xf numFmtId="164" fontId="5" fillId="3" borderId="5" xfId="0" applyFont="1" applyFill="1" applyBorder="1" applyAlignment="1" applyProtection="1">
      <alignment horizontal="left" vertical="center"/>
      <protection locked="0"/>
    </xf>
    <xf numFmtId="165" fontId="5" fillId="3" borderId="5" xfId="0" applyNumberFormat="1" applyFont="1" applyFill="1" applyBorder="1" applyAlignment="1" applyProtection="1">
      <alignment horizontal="left" vertical="center"/>
      <protection locked="0"/>
    </xf>
    <xf numFmtId="164" fontId="4" fillId="0" borderId="6" xfId="0" applyFont="1" applyFill="1" applyBorder="1" applyAlignment="1" applyProtection="1">
      <alignment horizontal="right" vertical="center"/>
      <protection/>
    </xf>
    <xf numFmtId="164" fontId="5" fillId="3" borderId="7" xfId="0" applyFont="1" applyFill="1" applyBorder="1" applyAlignment="1" applyProtection="1">
      <alignment horizontal="left" vertical="center"/>
      <protection locked="0"/>
    </xf>
    <xf numFmtId="164" fontId="6" fillId="0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right" vertical="center"/>
      <protection/>
    </xf>
    <xf numFmtId="164" fontId="7" fillId="0" borderId="8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0" fillId="0" borderId="5" xfId="0" applyFont="1" applyFill="1" applyBorder="1" applyAlignment="1" applyProtection="1">
      <alignment vertical="center" wrapText="1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7" fillId="3" borderId="0" xfId="0" applyFont="1" applyFill="1" applyBorder="1" applyAlignment="1" applyProtection="1">
      <alignment vertical="center"/>
      <protection locked="0"/>
    </xf>
    <xf numFmtId="164" fontId="7" fillId="3" borderId="5" xfId="0" applyFont="1" applyFill="1" applyBorder="1" applyAlignment="1" applyProtection="1">
      <alignment vertical="center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3" borderId="7" xfId="0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horizontal="right" vertical="center"/>
      <protection/>
    </xf>
    <xf numFmtId="164" fontId="6" fillId="0" borderId="8" xfId="0" applyFont="1" applyFill="1" applyBorder="1" applyAlignment="1" applyProtection="1">
      <alignment horizontal="left" vertical="center"/>
      <protection/>
    </xf>
    <xf numFmtId="164" fontId="7" fillId="0" borderId="8" xfId="0" applyFont="1" applyBorder="1" applyAlignment="1">
      <alignment vertical="center" wrapText="1"/>
    </xf>
    <xf numFmtId="164" fontId="7" fillId="3" borderId="9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>
      <alignment/>
    </xf>
    <xf numFmtId="164" fontId="7" fillId="3" borderId="11" xfId="0" applyFont="1" applyFill="1" applyBorder="1" applyAlignment="1" applyProtection="1">
      <alignment vertical="center" wrapText="1"/>
      <protection locked="0"/>
    </xf>
    <xf numFmtId="164" fontId="0" fillId="3" borderId="9" xfId="0" applyFont="1" applyFill="1" applyBorder="1" applyAlignment="1" applyProtection="1">
      <alignment vertical="center"/>
      <protection locked="0"/>
    </xf>
    <xf numFmtId="164" fontId="0" fillId="3" borderId="11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66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Font="1" applyFill="1" applyBorder="1" applyAlignment="1" applyProtection="1">
      <alignment horizontal="center"/>
      <protection/>
    </xf>
    <xf numFmtId="167" fontId="11" fillId="0" borderId="12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center"/>
      <protection/>
    </xf>
    <xf numFmtId="166" fontId="12" fillId="3" borderId="11" xfId="0" applyNumberFormat="1" applyFont="1" applyFill="1" applyBorder="1" applyAlignment="1" applyProtection="1">
      <alignment horizontal="center" vertical="center"/>
      <protection locked="0"/>
    </xf>
    <xf numFmtId="164" fontId="12" fillId="3" borderId="11" xfId="0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/>
    </xf>
    <xf numFmtId="164" fontId="12" fillId="0" borderId="10" xfId="0" applyFont="1" applyFill="1" applyBorder="1" applyAlignment="1" applyProtection="1">
      <alignment horizontal="center" vertical="center"/>
      <protection/>
    </xf>
    <xf numFmtId="167" fontId="0" fillId="0" borderId="14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15" xfId="0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7" fontId="0" fillId="0" borderId="17" xfId="0" applyNumberFormat="1" applyFont="1" applyFill="1" applyBorder="1" applyAlignment="1" applyProtection="1">
      <alignment horizontal="center"/>
      <protection/>
    </xf>
    <xf numFmtId="164" fontId="12" fillId="0" borderId="16" xfId="0" applyFont="1" applyFill="1" applyBorder="1" applyAlignment="1" applyProtection="1">
      <alignment horizontal="center" vertic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2" fillId="0" borderId="1" xfId="0" applyFont="1" applyFill="1" applyBorder="1" applyAlignment="1" applyProtection="1">
      <alignment horizontal="center" vertical="center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/>
      <protection/>
    </xf>
    <xf numFmtId="164" fontId="12" fillId="0" borderId="1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64" fontId="12" fillId="0" borderId="18" xfId="0" applyFont="1" applyFill="1" applyBorder="1" applyAlignment="1" applyProtection="1">
      <alignment horizontal="center" vertical="center"/>
      <protection/>
    </xf>
    <xf numFmtId="167" fontId="0" fillId="0" borderId="19" xfId="0" applyNumberFormat="1" applyFont="1" applyFill="1" applyBorder="1" applyAlignment="1" applyProtection="1">
      <alignment horizontal="center"/>
      <protection/>
    </xf>
    <xf numFmtId="164" fontId="12" fillId="0" borderId="20" xfId="0" applyFont="1" applyFill="1" applyBorder="1" applyAlignment="1" applyProtection="1">
      <alignment vertical="center"/>
      <protection/>
    </xf>
    <xf numFmtId="167" fontId="0" fillId="0" borderId="20" xfId="0" applyNumberFormat="1" applyFont="1" applyFill="1" applyBorder="1" applyAlignment="1" applyProtection="1">
      <alignment horizontal="center"/>
      <protection/>
    </xf>
    <xf numFmtId="167" fontId="5" fillId="0" borderId="20" xfId="0" applyNumberFormat="1" applyFont="1" applyFill="1" applyBorder="1" applyAlignment="1" applyProtection="1">
      <alignment horizontal="center"/>
      <protection/>
    </xf>
    <xf numFmtId="164" fontId="13" fillId="0" borderId="2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11" fillId="0" borderId="21" xfId="0" applyFont="1" applyFill="1" applyBorder="1" applyAlignment="1" applyProtection="1">
      <alignment horizontal="center" vertical="center"/>
      <protection locked="0"/>
    </xf>
    <xf numFmtId="164" fontId="12" fillId="0" borderId="12" xfId="0" applyFont="1" applyFill="1" applyBorder="1" applyAlignment="1" applyProtection="1">
      <alignment horizontal="center" vertical="center"/>
      <protection/>
    </xf>
    <xf numFmtId="164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Font="1" applyFill="1" applyAlignment="1" applyProtection="1">
      <alignment horizontal="left"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right"/>
      <protection/>
    </xf>
    <xf numFmtId="164" fontId="5" fillId="0" borderId="1" xfId="0" applyFont="1" applyFill="1" applyBorder="1" applyAlignment="1" applyProtection="1">
      <alignment horizontal="left"/>
      <protection/>
    </xf>
    <xf numFmtId="164" fontId="0" fillId="0" borderId="1" xfId="0" applyFont="1" applyFill="1" applyBorder="1" applyAlignment="1" applyProtection="1">
      <alignment horizontal="left"/>
      <protection/>
    </xf>
    <xf numFmtId="164" fontId="14" fillId="0" borderId="4" xfId="0" applyFont="1" applyFill="1" applyBorder="1" applyAlignment="1" applyProtection="1">
      <alignment horizontal="center" vertical="center" wrapText="1"/>
      <protection/>
    </xf>
    <xf numFmtId="164" fontId="4" fillId="3" borderId="11" xfId="0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/>
    </xf>
    <xf numFmtId="164" fontId="0" fillId="3" borderId="1" xfId="0" applyFont="1" applyFill="1" applyBorder="1" applyAlignment="1" applyProtection="1">
      <alignment horizontal="left" vertical="center"/>
      <protection/>
    </xf>
    <xf numFmtId="164" fontId="12" fillId="0" borderId="5" xfId="0" applyFont="1" applyFill="1" applyBorder="1" applyAlignment="1" applyProtection="1">
      <alignment horizontal="left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0" fillId="3" borderId="11" xfId="0" applyFont="1" applyFill="1" applyBorder="1" applyAlignment="1" applyProtection="1">
      <alignment horizontal="left" vertical="center"/>
      <protection/>
    </xf>
    <xf numFmtId="164" fontId="8" fillId="3" borderId="1" xfId="20" applyNumberFormat="1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4" fillId="3" borderId="1" xfId="0" applyFont="1" applyFill="1" applyBorder="1" applyAlignment="1" applyProtection="1">
      <alignment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/>
      <protection locked="0"/>
    </xf>
    <xf numFmtId="170" fontId="12" fillId="3" borderId="1" xfId="0" applyNumberFormat="1" applyFont="1" applyFill="1" applyBorder="1" applyAlignment="1" applyProtection="1">
      <alignment/>
      <protection locked="0"/>
    </xf>
    <xf numFmtId="164" fontId="9" fillId="0" borderId="6" xfId="0" applyFont="1" applyFill="1" applyBorder="1" applyAlignment="1" applyProtection="1">
      <alignment horizontal="center" vertical="center" wrapText="1"/>
      <protection/>
    </xf>
    <xf numFmtId="170" fontId="12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Font="1" applyFill="1" applyBorder="1" applyAlignment="1" applyProtection="1">
      <alignment horizontal="center"/>
      <protection locked="0"/>
    </xf>
    <xf numFmtId="164" fontId="12" fillId="0" borderId="10" xfId="0" applyFont="1" applyFill="1" applyBorder="1" applyAlignment="1" applyProtection="1">
      <alignment horizontal="right" vertical="center"/>
      <protection/>
    </xf>
    <xf numFmtId="164" fontId="12" fillId="0" borderId="7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 wrapText="1"/>
      <protection/>
    </xf>
    <xf numFmtId="164" fontId="17" fillId="0" borderId="0" xfId="0" applyFont="1" applyFill="1" applyBorder="1" applyAlignment="1" applyProtection="1">
      <alignment horizontal="center" wrapText="1"/>
      <protection/>
    </xf>
    <xf numFmtId="164" fontId="16" fillId="0" borderId="22" xfId="0" applyFont="1" applyBorder="1" applyAlignment="1" applyProtection="1">
      <alignment horizontal="center" vertical="center"/>
      <protection/>
    </xf>
    <xf numFmtId="170" fontId="16" fillId="0" borderId="23" xfId="0" applyNumberFormat="1" applyFont="1" applyBorder="1" applyAlignment="1" applyProtection="1">
      <alignment horizontal="center" vertical="center"/>
      <protection/>
    </xf>
    <xf numFmtId="164" fontId="16" fillId="0" borderId="24" xfId="0" applyFont="1" applyBorder="1" applyAlignment="1" applyProtection="1">
      <alignment horizontal="center" vertical="center"/>
      <protection/>
    </xf>
    <xf numFmtId="171" fontId="18" fillId="0" borderId="1" xfId="0" applyNumberFormat="1" applyFont="1" applyBorder="1" applyAlignment="1" applyProtection="1">
      <alignment horizontal="center" vertical="center" textRotation="90"/>
      <protection/>
    </xf>
    <xf numFmtId="164" fontId="19" fillId="0" borderId="24" xfId="0" applyFont="1" applyBorder="1" applyAlignment="1" applyProtection="1">
      <alignment horizontal="center" vertical="center" wrapText="1"/>
      <protection/>
    </xf>
    <xf numFmtId="164" fontId="19" fillId="0" borderId="23" xfId="0" applyFont="1" applyBorder="1" applyAlignment="1" applyProtection="1">
      <alignment horizontal="center" vertical="center" wrapText="1"/>
      <protection/>
    </xf>
    <xf numFmtId="164" fontId="19" fillId="0" borderId="25" xfId="0" applyFont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17" fillId="3" borderId="0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8" fontId="18" fillId="0" borderId="1" xfId="0" applyNumberFormat="1" applyFont="1" applyBorder="1" applyAlignment="1" applyProtection="1">
      <alignment horizontal="center" vertical="center" textRotation="90"/>
      <protection/>
    </xf>
    <xf numFmtId="168" fontId="18" fillId="0" borderId="26" xfId="0" applyNumberFormat="1" applyFont="1" applyBorder="1" applyAlignment="1" applyProtection="1">
      <alignment horizontal="center" vertical="center" textRotation="90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71" fontId="9" fillId="0" borderId="27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0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 horizontal="center" vertical="center"/>
      <protection locked="0"/>
    </xf>
    <xf numFmtId="171" fontId="9" fillId="0" borderId="6" xfId="0" applyNumberFormat="1" applyFont="1" applyFill="1" applyBorder="1" applyAlignment="1" applyProtection="1">
      <alignment horizontal="center" vertical="center" wrapText="1"/>
      <protection/>
    </xf>
    <xf numFmtId="171" fontId="9" fillId="0" borderId="28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71" fontId="9" fillId="4" borderId="29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left" vertical="center" wrapText="1"/>
      <protection/>
    </xf>
    <xf numFmtId="164" fontId="17" fillId="4" borderId="16" xfId="0" applyFont="1" applyFill="1" applyBorder="1" applyAlignment="1" applyProtection="1">
      <alignment horizontal="center" vertical="center"/>
      <protection/>
    </xf>
    <xf numFmtId="164" fontId="17" fillId="4" borderId="1" xfId="0" applyFont="1" applyFill="1" applyBorder="1" applyAlignment="1" applyProtection="1">
      <alignment horizontal="center" vertical="center"/>
      <protection locked="0"/>
    </xf>
    <xf numFmtId="171" fontId="9" fillId="4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28" xfId="0" applyNumberFormat="1" applyFont="1" applyFill="1" applyBorder="1" applyAlignment="1" applyProtection="1">
      <alignment horizontal="center" vertical="center" wrapText="1"/>
      <protection/>
    </xf>
    <xf numFmtId="173" fontId="17" fillId="4" borderId="0" xfId="19" applyNumberFormat="1" applyFont="1" applyFill="1" applyBorder="1" applyAlignment="1" applyProtection="1">
      <alignment horizontal="center" vertical="center" wrapText="1"/>
      <protection/>
    </xf>
    <xf numFmtId="171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Font="1" applyFill="1" applyBorder="1" applyAlignment="1" applyProtection="1">
      <alignment horizontal="center" vertical="center"/>
      <protection/>
    </xf>
    <xf numFmtId="171" fontId="9" fillId="0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30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left" vertical="center" wrapText="1"/>
      <protection/>
    </xf>
    <xf numFmtId="164" fontId="17" fillId="0" borderId="32" xfId="0" applyFont="1" applyFill="1" applyBorder="1" applyAlignment="1" applyProtection="1">
      <alignment horizontal="center" vertical="center"/>
      <protection/>
    </xf>
    <xf numFmtId="164" fontId="17" fillId="4" borderId="31" xfId="0" applyFont="1" applyFill="1" applyBorder="1" applyAlignment="1" applyProtection="1">
      <alignment horizontal="center" vertical="center"/>
      <protection locked="0"/>
    </xf>
    <xf numFmtId="171" fontId="9" fillId="4" borderId="33" xfId="0" applyNumberFormat="1" applyFont="1" applyFill="1" applyBorder="1" applyAlignment="1" applyProtection="1">
      <alignment horizontal="center" vertical="center" wrapText="1"/>
      <protection/>
    </xf>
    <xf numFmtId="171" fontId="9" fillId="4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 applyProtection="1">
      <alignment horizontal="left"/>
      <protection/>
    </xf>
    <xf numFmtId="171" fontId="9" fillId="0" borderId="0" xfId="0" applyNumberFormat="1" applyFont="1" applyBorder="1" applyAlignment="1" applyProtection="1">
      <alignment horizontal="left" vertical="center" textRotation="90"/>
      <protection/>
    </xf>
    <xf numFmtId="164" fontId="0" fillId="0" borderId="0" xfId="0" applyFont="1" applyAlignment="1" applyProtection="1">
      <alignment horizontal="left"/>
      <protection/>
    </xf>
    <xf numFmtId="174" fontId="0" fillId="0" borderId="0" xfId="0" applyNumberFormat="1" applyFont="1" applyAlignment="1" applyProtection="1">
      <alignment horizontal="center"/>
      <protection/>
    </xf>
    <xf numFmtId="168" fontId="9" fillId="0" borderId="1" xfId="0" applyNumberFormat="1" applyFont="1" applyBorder="1" applyAlignment="1" applyProtection="1">
      <alignment horizontal="left" vertical="center" textRotation="90"/>
      <protection/>
    </xf>
    <xf numFmtId="168" fontId="9" fillId="0" borderId="26" xfId="0" applyNumberFormat="1" applyFont="1" applyBorder="1" applyAlignment="1" applyProtection="1">
      <alignment horizontal="left" vertical="center" textRotation="90"/>
      <protection/>
    </xf>
    <xf numFmtId="164" fontId="16" fillId="0" borderId="35" xfId="0" applyFont="1" applyBorder="1" applyAlignment="1" applyProtection="1">
      <alignment horizontal="center" vertical="center"/>
      <protection/>
    </xf>
    <xf numFmtId="170" fontId="16" fillId="0" borderId="36" xfId="0" applyNumberFormat="1" applyFont="1" applyBorder="1" applyAlignment="1" applyProtection="1">
      <alignment horizontal="center" vertical="center"/>
      <protection/>
    </xf>
    <xf numFmtId="164" fontId="16" fillId="0" borderId="37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/>
      <protection/>
    </xf>
    <xf numFmtId="164" fontId="0" fillId="0" borderId="36" xfId="0" applyFont="1" applyBorder="1" applyAlignment="1" applyProtection="1">
      <alignment horizontal="center"/>
      <protection/>
    </xf>
    <xf numFmtId="164" fontId="19" fillId="0" borderId="36" xfId="0" applyFont="1" applyBorder="1" applyAlignment="1" applyProtection="1">
      <alignment horizontal="center" vertical="center" wrapText="1"/>
      <protection/>
    </xf>
    <xf numFmtId="164" fontId="19" fillId="0" borderId="39" xfId="0" applyFont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68" fontId="11" fillId="0" borderId="1" xfId="0" applyNumberFormat="1" applyFont="1" applyBorder="1" applyAlignment="1" applyProtection="1">
      <alignment horizontal="center" vertical="center"/>
      <protection locked="0"/>
    </xf>
    <xf numFmtId="168" fontId="11" fillId="0" borderId="26" xfId="0" applyNumberFormat="1" applyFont="1" applyBorder="1" applyAlignment="1" applyProtection="1">
      <alignment horizontal="center" vertical="center"/>
      <protection/>
    </xf>
    <xf numFmtId="168" fontId="11" fillId="0" borderId="26" xfId="0" applyNumberFormat="1" applyFont="1" applyBorder="1" applyAlignment="1" applyProtection="1">
      <alignment horizontal="center" vertical="center" wrapText="1"/>
      <protection/>
    </xf>
    <xf numFmtId="164" fontId="22" fillId="0" borderId="0" xfId="0" applyFont="1" applyBorder="1" applyAlignment="1" applyProtection="1">
      <alignment vertical="center"/>
      <protection/>
    </xf>
    <xf numFmtId="164" fontId="0" fillId="0" borderId="40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71" fontId="9" fillId="0" borderId="42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vertical="center" wrapText="1"/>
      <protection/>
    </xf>
    <xf numFmtId="164" fontId="17" fillId="0" borderId="11" xfId="0" applyFont="1" applyFill="1" applyBorder="1" applyAlignment="1" applyProtection="1">
      <alignment horizontal="center" vertical="center"/>
      <protection locked="0"/>
    </xf>
    <xf numFmtId="164" fontId="17" fillId="0" borderId="6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Font="1" applyFill="1" applyBorder="1" applyAlignment="1" applyProtection="1">
      <alignment horizontal="center" vertical="center"/>
      <protection/>
    </xf>
    <xf numFmtId="171" fontId="17" fillId="0" borderId="6" xfId="0" applyNumberFormat="1" applyFont="1" applyBorder="1" applyAlignment="1" applyProtection="1">
      <alignment horizontal="center" vertical="center"/>
      <protection/>
    </xf>
    <xf numFmtId="164" fontId="17" fillId="0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right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4" fontId="9" fillId="4" borderId="1" xfId="0" applyFont="1" applyFill="1" applyBorder="1" applyAlignment="1" applyProtection="1">
      <alignment vertical="center"/>
      <protection locked="0"/>
    </xf>
    <xf numFmtId="164" fontId="17" fillId="4" borderId="26" xfId="0" applyNumberFormat="1" applyFont="1" applyFill="1" applyBorder="1" applyAlignment="1" applyProtection="1">
      <alignment horizontal="center" vertical="center"/>
      <protection locked="0"/>
    </xf>
    <xf numFmtId="164" fontId="17" fillId="4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right" vertical="center" wrapText="1"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4" fillId="0" borderId="0" xfId="0" applyFont="1" applyAlignment="1" applyProtection="1">
      <alignment wrapText="1"/>
      <protection/>
    </xf>
    <xf numFmtId="164" fontId="9" fillId="0" borderId="0" xfId="0" applyFont="1" applyBorder="1" applyAlignment="1" applyProtection="1">
      <alignment horizontal="right" wrapText="1"/>
      <protection/>
    </xf>
    <xf numFmtId="175" fontId="11" fillId="0" borderId="44" xfId="0" applyNumberFormat="1" applyFont="1" applyBorder="1" applyAlignment="1" applyProtection="1">
      <alignment horizontal="center" vertical="center"/>
      <protection/>
    </xf>
    <xf numFmtId="164" fontId="11" fillId="0" borderId="45" xfId="0" applyFont="1" applyBorder="1" applyAlignment="1" applyProtection="1">
      <alignment horizontal="center" vertical="center" wrapText="1"/>
      <protection/>
    </xf>
    <xf numFmtId="164" fontId="11" fillId="0" borderId="46" xfId="0" applyFont="1" applyBorder="1" applyAlignment="1" applyProtection="1">
      <alignment horizontal="center" wrapText="1"/>
      <protection/>
    </xf>
    <xf numFmtId="164" fontId="11" fillId="0" borderId="46" xfId="0" applyFont="1" applyBorder="1" applyAlignment="1" applyProtection="1">
      <alignment horizontal="center"/>
      <protection/>
    </xf>
    <xf numFmtId="164" fontId="11" fillId="0" borderId="47" xfId="0" applyFont="1" applyBorder="1" applyAlignment="1" applyProtection="1">
      <alignment horizontal="center" wrapText="1"/>
      <protection/>
    </xf>
    <xf numFmtId="164" fontId="11" fillId="0" borderId="0" xfId="0" applyFont="1" applyAlignment="1" applyProtection="1">
      <alignment horizontal="center" vertical="center"/>
      <protection/>
    </xf>
    <xf numFmtId="164" fontId="11" fillId="0" borderId="48" xfId="0" applyFont="1" applyBorder="1" applyAlignment="1" applyProtection="1">
      <alignment horizontal="center" vertical="top" wrapText="1"/>
      <protection/>
    </xf>
    <xf numFmtId="164" fontId="11" fillId="0" borderId="48" xfId="0" applyFont="1" applyBorder="1" applyAlignment="1" applyProtection="1">
      <alignment horizontal="center" vertical="top"/>
      <protection/>
    </xf>
    <xf numFmtId="164" fontId="11" fillId="0" borderId="49" xfId="0" applyFont="1" applyBorder="1" applyAlignment="1" applyProtection="1">
      <alignment horizontal="center" vertical="top" wrapText="1"/>
      <protection/>
    </xf>
    <xf numFmtId="175" fontId="23" fillId="0" borderId="50" xfId="0" applyNumberFormat="1" applyFont="1" applyBorder="1" applyAlignment="1" applyProtection="1">
      <alignment horizontal="center"/>
      <protection/>
    </xf>
    <xf numFmtId="171" fontId="23" fillId="0" borderId="12" xfId="0" applyNumberFormat="1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 horizontal="left" vertical="center" wrapText="1"/>
      <protection locked="0"/>
    </xf>
    <xf numFmtId="164" fontId="7" fillId="0" borderId="12" xfId="0" applyFont="1" applyBorder="1" applyAlignment="1" applyProtection="1">
      <alignment horizontal="left" vertical="center"/>
      <protection locked="0"/>
    </xf>
    <xf numFmtId="164" fontId="7" fillId="0" borderId="51" xfId="0" applyFont="1" applyBorder="1" applyAlignment="1" applyProtection="1">
      <alignment horizontal="left" vertical="center" wrapText="1"/>
      <protection locked="0"/>
    </xf>
    <xf numFmtId="175" fontId="23" fillId="0" borderId="52" xfId="0" applyNumberFormat="1" applyFont="1" applyBorder="1" applyAlignment="1" applyProtection="1">
      <alignment horizontal="center"/>
      <protection/>
    </xf>
    <xf numFmtId="171" fontId="23" fillId="0" borderId="53" xfId="0" applyNumberFormat="1" applyFont="1" applyBorder="1" applyAlignment="1" applyProtection="1">
      <alignment horizontal="center"/>
      <protection/>
    </xf>
    <xf numFmtId="164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3" xfId="0" applyFont="1" applyBorder="1" applyAlignment="1" applyProtection="1">
      <alignment horizontal="left" vertical="center"/>
      <protection locked="0"/>
    </xf>
    <xf numFmtId="164" fontId="7" fillId="0" borderId="54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left" wrapText="1"/>
      <protection/>
    </xf>
    <xf numFmtId="17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75" fontId="11" fillId="0" borderId="44" xfId="0" applyNumberFormat="1" applyFont="1" applyBorder="1" applyAlignment="1">
      <alignment horizontal="center" vertical="center"/>
    </xf>
    <xf numFmtId="164" fontId="11" fillId="0" borderId="45" xfId="0" applyFont="1" applyBorder="1" applyAlignment="1">
      <alignment horizontal="center" vertical="center" wrapText="1"/>
    </xf>
    <xf numFmtId="164" fontId="11" fillId="0" borderId="46" xfId="0" applyFont="1" applyBorder="1" applyAlignment="1">
      <alignment horizontal="center" wrapText="1"/>
    </xf>
    <xf numFmtId="164" fontId="11" fillId="0" borderId="46" xfId="0" applyFont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11" fillId="0" borderId="48" xfId="0" applyFont="1" applyBorder="1" applyAlignment="1">
      <alignment horizontal="center" vertical="top" wrapText="1"/>
    </xf>
    <xf numFmtId="164" fontId="11" fillId="0" borderId="48" xfId="0" applyFont="1" applyBorder="1" applyAlignment="1">
      <alignment horizontal="center" vertical="top"/>
    </xf>
    <xf numFmtId="175" fontId="23" fillId="0" borderId="50" xfId="0" applyNumberFormat="1" applyFont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5" fontId="23" fillId="0" borderId="52" xfId="0" applyNumberFormat="1" applyFont="1" applyBorder="1" applyAlignment="1">
      <alignment horizontal="center"/>
    </xf>
    <xf numFmtId="171" fontId="23" fillId="0" borderId="5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24" fillId="0" borderId="0" xfId="0" applyFont="1" applyAlignment="1" applyProtection="1">
      <alignment horizontal="center" vertical="center"/>
      <protection/>
    </xf>
    <xf numFmtId="164" fontId="24" fillId="0" borderId="0" xfId="0" applyFont="1" applyAlignment="1">
      <alignment horizontal="center" vertical="center"/>
    </xf>
    <xf numFmtId="164" fontId="25" fillId="0" borderId="55" xfId="0" applyFont="1" applyBorder="1" applyAlignment="1" applyProtection="1">
      <alignment horizontal="center"/>
      <protection/>
    </xf>
    <xf numFmtId="164" fontId="25" fillId="0" borderId="48" xfId="0" applyFont="1" applyBorder="1" applyAlignment="1" applyProtection="1">
      <alignment horizontal="center" vertical="top"/>
      <protection/>
    </xf>
    <xf numFmtId="164" fontId="26" fillId="0" borderId="48" xfId="0" applyFont="1" applyBorder="1" applyAlignment="1" applyProtection="1">
      <alignment horizontal="left" vertical="top"/>
      <protection/>
    </xf>
    <xf numFmtId="164" fontId="27" fillId="0" borderId="0" xfId="0" applyFont="1" applyAlignment="1" applyProtection="1">
      <alignment horizontal="center" vertical="center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Anual_Dia Da Semana" xfId="21"/>
    <cellStyle name="_Anual_Dia Do Mês" xfId="22"/>
    <cellStyle name="_Anual_Mês" xfId="23"/>
    <cellStyle name="_Anual_Mês_Cal_Letivo" xfId="24"/>
  </cellStyles>
  <dxfs count="4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FF66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41</xdr:col>
      <xdr:colOff>428625</xdr:colOff>
      <xdr:row>16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9420225" cy="642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47</xdr:col>
      <xdr:colOff>152400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Freqüência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26</xdr:col>
      <xdr:colOff>95250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0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avaliações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3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76200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66675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0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3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85725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104775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3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2"/>
            <a:ext cx="13286" cy="322"/>
            <a:chOff x="2913" y="1002"/>
            <a:chExt cx="13286" cy="322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2"/>
              <a:ext cx="13286" cy="321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29"/>
              <a:ext cx="13223" cy="2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2" y="150"/>
            <a:ext cx="13282" cy="754"/>
            <a:chOff x="2920" y="150"/>
            <a:chExt cx="13284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4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4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moecke\Dropbox\IFSC\ANO2013-1\CIL29003\DIARIO%202013-1%20C290%20CIL29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alend"/>
      <sheetName val="Alunos"/>
      <sheetName val="Cal_Letivo"/>
      <sheetName val="Freq"/>
      <sheetName val="Aval"/>
      <sheetName val="Des_Ped_1"/>
      <sheetName val="Des_Ped_2"/>
      <sheetName val="Plan_Ens_1"/>
      <sheetName val="Plan_Ens_2"/>
      <sheetName val="PE-w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sj.ifsc.edu.br/wiki/index.php/Curso_Superior_de_Tecnologia_em_Sistemas_de_Telecomunica&#231;&#245;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318"/>
  <sheetViews>
    <sheetView tabSelected="1" zoomScale="160" zoomScaleNormal="160" workbookViewId="0" topLeftCell="A139">
      <selection activeCell="C210" sqref="C210"/>
    </sheetView>
  </sheetViews>
  <sheetFormatPr defaultColWidth="9.140625" defaultRowHeight="12.75"/>
  <cols>
    <col min="1" max="1" width="4.28125" style="1" customWidth="1"/>
    <col min="2" max="2" width="23.140625" style="2" customWidth="1"/>
    <col min="3" max="3" width="83.00390625" style="1" customWidth="1"/>
    <col min="4" max="5" width="9.140625" style="3" customWidth="1"/>
    <col min="6" max="6" width="15.140625" style="3" customWidth="1"/>
    <col min="7" max="7" width="18.00390625" style="3" customWidth="1"/>
    <col min="8" max="9" width="9.00390625" style="4" customWidth="1"/>
    <col min="10" max="10" width="21.7109375" style="4" customWidth="1"/>
    <col min="11" max="253" width="9.140625" style="4" customWidth="1"/>
  </cols>
  <sheetData>
    <row r="1" spans="1:256" ht="15" customHeight="1">
      <c r="A1" s="5">
        <f>CONCATENATE("Curso: ",C3,"            ",C4,"           Turma:  ",C5,"           Ano: ",C6,"        Período: ",C9,"      Módulo: ",C11,"             Fase: ",C12)</f>
        <v>0</v>
      </c>
      <c r="B1" s="5"/>
      <c r="C1" s="5"/>
      <c r="D1" s="6"/>
      <c r="E1" s="6"/>
      <c r="F1" s="6"/>
      <c r="G1" s="6"/>
      <c r="H1" s="5"/>
      <c r="I1" s="5"/>
      <c r="J1" s="5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 s="6"/>
      <c r="IT1" s="6"/>
      <c r="IU1" s="6"/>
      <c r="IV1" s="6"/>
    </row>
    <row r="2" spans="1:256" ht="15" customHeight="1">
      <c r="A2" s="5">
        <f>CONCATENATE("Unidade Curricular:    ",C10,"                                                  Professor: ",C14)</f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 s="6"/>
      <c r="IT2" s="6"/>
      <c r="IU2" s="6"/>
      <c r="IV2" s="6"/>
    </row>
    <row r="3" spans="2:252" ht="19.5" customHeight="1">
      <c r="B3" s="7" t="s">
        <v>0</v>
      </c>
      <c r="C3" s="8">
        <v>207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9.5" customHeight="1">
      <c r="B4" s="9" t="s">
        <v>1</v>
      </c>
      <c r="C4" s="10" t="s">
        <v>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9.5" customHeight="1">
      <c r="B5" s="9" t="s">
        <v>3</v>
      </c>
      <c r="C5" s="11" t="s">
        <v>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9.5" customHeight="1">
      <c r="B6" s="9" t="s">
        <v>5</v>
      </c>
      <c r="C6" s="11">
        <v>2015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9.5" customHeight="1">
      <c r="B7" s="9" t="s">
        <v>6</v>
      </c>
      <c r="C7" s="12">
        <v>42279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9.5" customHeight="1">
      <c r="B8" s="9" t="s">
        <v>7</v>
      </c>
      <c r="C8" s="12">
        <v>42079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ht="19.5" customHeight="1">
      <c r="B9" s="9" t="s">
        <v>8</v>
      </c>
      <c r="C9" s="11">
        <v>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52" ht="19.5" customHeight="1">
      <c r="B10" s="9" t="s">
        <v>9</v>
      </c>
      <c r="C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2:252" ht="19.5" customHeight="1">
      <c r="B11" s="9" t="s">
        <v>10</v>
      </c>
      <c r="C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2:252" ht="19.5" customHeight="1">
      <c r="B12" s="9" t="s">
        <v>11</v>
      </c>
      <c r="C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2:252" ht="19.5" customHeight="1">
      <c r="B13" s="9" t="s">
        <v>12</v>
      </c>
      <c r="C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2:252" ht="19.5" customHeight="1">
      <c r="B14" s="13" t="s">
        <v>13</v>
      </c>
      <c r="C14" s="14" t="s">
        <v>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2:252" ht="253.5" customHeight="1">
      <c r="B15" s="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33.75" customHeight="1">
      <c r="B16" s="6"/>
      <c r="C16" s="15" t="s">
        <v>15</v>
      </c>
      <c r="H16" s="15" t="s">
        <v>16</v>
      </c>
      <c r="I16" s="15" t="s">
        <v>17</v>
      </c>
      <c r="J16" s="15" t="s">
        <v>18</v>
      </c>
      <c r="L16" s="4" t="s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2:252" ht="15" customHeight="1">
      <c r="B17" s="16"/>
      <c r="C17" s="17" t="s">
        <v>20</v>
      </c>
      <c r="H17" s="18"/>
      <c r="J17" s="19"/>
      <c r="L17" s="20" t="s">
        <v>21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2:252" ht="15" customHeight="1">
      <c r="B18" s="16">
        <v>1</v>
      </c>
      <c r="C18" s="21" t="s">
        <v>22</v>
      </c>
      <c r="H18" s="22" t="s">
        <v>23</v>
      </c>
      <c r="I18" s="23" t="s">
        <v>24</v>
      </c>
      <c r="J18" s="24" t="s">
        <v>25</v>
      </c>
      <c r="L18" s="4" t="s">
        <v>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5" customHeight="1">
      <c r="B19" s="16">
        <v>2</v>
      </c>
      <c r="C19" s="21" t="s">
        <v>27</v>
      </c>
      <c r="H19" s="22">
        <v>1</v>
      </c>
      <c r="I19" s="23" t="s">
        <v>28</v>
      </c>
      <c r="J19" s="24" t="s">
        <v>29</v>
      </c>
      <c r="L19" s="4" t="s">
        <v>30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5" customHeight="1">
      <c r="B20" s="16">
        <v>3</v>
      </c>
      <c r="C20" s="21" t="s">
        <v>31</v>
      </c>
      <c r="H20" s="22">
        <v>1</v>
      </c>
      <c r="I20" s="23" t="s">
        <v>32</v>
      </c>
      <c r="J20" s="24" t="s">
        <v>33</v>
      </c>
      <c r="L20" s="4" t="s">
        <v>34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:252" ht="15" customHeight="1">
      <c r="B21" s="16">
        <v>4</v>
      </c>
      <c r="C21" s="21" t="s">
        <v>35</v>
      </c>
      <c r="H21" s="22">
        <v>1</v>
      </c>
      <c r="I21" s="23" t="s">
        <v>36</v>
      </c>
      <c r="J21" s="24" t="s">
        <v>37</v>
      </c>
      <c r="L21" s="4" t="s">
        <v>38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:252" ht="15" customHeight="1">
      <c r="B22" s="16">
        <v>5</v>
      </c>
      <c r="C22" s="21" t="s">
        <v>39</v>
      </c>
      <c r="H22" s="22">
        <v>1</v>
      </c>
      <c r="I22" s="23" t="s">
        <v>40</v>
      </c>
      <c r="J22" s="24" t="s">
        <v>41</v>
      </c>
      <c r="L22" s="4" t="s">
        <v>42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:252" ht="15" customHeight="1">
      <c r="B23" s="16">
        <v>6</v>
      </c>
      <c r="C23" s="21" t="s">
        <v>43</v>
      </c>
      <c r="H23" s="22">
        <v>1</v>
      </c>
      <c r="I23" s="23" t="s">
        <v>44</v>
      </c>
      <c r="J23" s="24" t="s">
        <v>45</v>
      </c>
      <c r="L23" s="4" t="s">
        <v>46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>
      <c r="A24" s="25"/>
      <c r="B24" s="16">
        <v>7</v>
      </c>
      <c r="C24" s="21" t="s">
        <v>47</v>
      </c>
      <c r="H24" s="22">
        <v>1</v>
      </c>
      <c r="I24" s="23" t="s">
        <v>48</v>
      </c>
      <c r="J24" s="24" t="s">
        <v>49</v>
      </c>
      <c r="L24" s="4" t="s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>
      <c r="A25" s="25"/>
      <c r="B25" s="16">
        <v>8</v>
      </c>
      <c r="C25" s="21" t="s">
        <v>51</v>
      </c>
      <c r="H25" s="22">
        <v>2</v>
      </c>
      <c r="I25" s="23" t="s">
        <v>52</v>
      </c>
      <c r="J25" s="24" t="s">
        <v>53</v>
      </c>
      <c r="L25" s="4" t="s">
        <v>54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" customHeight="1">
      <c r="A26" s="25"/>
      <c r="B26" s="16">
        <v>9</v>
      </c>
      <c r="C26" s="21" t="s">
        <v>55</v>
      </c>
      <c r="H26" s="22">
        <v>2</v>
      </c>
      <c r="I26" s="23" t="s">
        <v>56</v>
      </c>
      <c r="J26" s="24" t="s">
        <v>57</v>
      </c>
      <c r="L26" s="4" t="s">
        <v>58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" customHeight="1">
      <c r="A27" s="25"/>
      <c r="B27" s="16">
        <v>10</v>
      </c>
      <c r="C27" s="21" t="s">
        <v>59</v>
      </c>
      <c r="H27" s="22">
        <v>2</v>
      </c>
      <c r="I27" s="23" t="s">
        <v>28</v>
      </c>
      <c r="J27" s="24" t="s">
        <v>60</v>
      </c>
      <c r="L27" s="4" t="s">
        <v>61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" customHeight="1">
      <c r="A28" s="25"/>
      <c r="B28" s="16">
        <v>11</v>
      </c>
      <c r="C28" s="21" t="s">
        <v>62</v>
      </c>
      <c r="H28" s="22">
        <v>2</v>
      </c>
      <c r="I28" s="23" t="s">
        <v>63</v>
      </c>
      <c r="J28" s="24" t="s">
        <v>64</v>
      </c>
      <c r="L28" s="4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" customHeight="1">
      <c r="A29" s="25"/>
      <c r="B29" s="16">
        <v>12</v>
      </c>
      <c r="C29" s="21" t="s">
        <v>66</v>
      </c>
      <c r="H29" s="22">
        <v>2</v>
      </c>
      <c r="I29" s="23" t="s">
        <v>67</v>
      </c>
      <c r="J29" s="24" t="s">
        <v>68</v>
      </c>
      <c r="L29" s="4" t="s">
        <v>69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" customHeight="1">
      <c r="A30" s="25"/>
      <c r="B30" s="16">
        <v>13</v>
      </c>
      <c r="C30" s="21" t="s">
        <v>70</v>
      </c>
      <c r="H30" s="22">
        <v>2</v>
      </c>
      <c r="I30" s="23" t="s">
        <v>71</v>
      </c>
      <c r="J30" s="24" t="s">
        <v>72</v>
      </c>
      <c r="L30" s="4" t="s">
        <v>73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" customHeight="1">
      <c r="A31" s="25"/>
      <c r="B31" s="16">
        <v>14</v>
      </c>
      <c r="C31" s="21" t="s">
        <v>74</v>
      </c>
      <c r="H31" s="22">
        <v>3</v>
      </c>
      <c r="I31" s="23" t="s">
        <v>52</v>
      </c>
      <c r="J31" s="24" t="s">
        <v>75</v>
      </c>
      <c r="L31" s="4" t="s">
        <v>76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" customHeight="1">
      <c r="A32" s="25"/>
      <c r="B32" s="16">
        <v>15</v>
      </c>
      <c r="C32" s="21" t="s">
        <v>77</v>
      </c>
      <c r="H32" s="22">
        <v>3</v>
      </c>
      <c r="I32" s="23" t="s">
        <v>56</v>
      </c>
      <c r="J32" s="24" t="s">
        <v>78</v>
      </c>
      <c r="L32" s="4" t="s">
        <v>79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" customHeight="1">
      <c r="A33" s="25"/>
      <c r="B33" s="16">
        <v>16</v>
      </c>
      <c r="C33" s="21" t="s">
        <v>80</v>
      </c>
      <c r="H33" s="22">
        <v>3</v>
      </c>
      <c r="I33" s="23" t="s">
        <v>81</v>
      </c>
      <c r="J33" s="24" t="s">
        <v>82</v>
      </c>
      <c r="L33" s="4" t="s">
        <v>83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" customHeight="1">
      <c r="A34" s="25"/>
      <c r="B34" s="16">
        <v>17</v>
      </c>
      <c r="C34" s="21" t="s">
        <v>84</v>
      </c>
      <c r="H34" s="22">
        <v>3</v>
      </c>
      <c r="I34" s="23" t="s">
        <v>85</v>
      </c>
      <c r="J34" s="24" t="s">
        <v>86</v>
      </c>
      <c r="L34" s="4" t="s">
        <v>87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" customHeight="1">
      <c r="A35" s="25"/>
      <c r="B35" s="16">
        <v>18</v>
      </c>
      <c r="C35" s="21" t="s">
        <v>88</v>
      </c>
      <c r="H35" s="22">
        <v>3</v>
      </c>
      <c r="I35" s="23" t="s">
        <v>67</v>
      </c>
      <c r="J35" s="24" t="s">
        <v>89</v>
      </c>
      <c r="L35" s="4" t="s">
        <v>90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" customHeight="1">
      <c r="A36" s="25"/>
      <c r="B36" s="16">
        <v>19</v>
      </c>
      <c r="C36" s="21" t="s">
        <v>91</v>
      </c>
      <c r="H36" s="22">
        <v>3</v>
      </c>
      <c r="I36" s="23" t="s">
        <v>92</v>
      </c>
      <c r="J36" s="24" t="s">
        <v>93</v>
      </c>
      <c r="L36" s="4" t="s">
        <v>94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" customHeight="1">
      <c r="A37" s="25"/>
      <c r="B37" s="16">
        <v>20</v>
      </c>
      <c r="C37" s="21" t="s">
        <v>95</v>
      </c>
      <c r="H37" s="22">
        <v>4</v>
      </c>
      <c r="I37" s="23" t="s">
        <v>96</v>
      </c>
      <c r="J37" s="24" t="s">
        <v>97</v>
      </c>
      <c r="L37" s="4" t="s">
        <v>98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" customHeight="1">
      <c r="A38" s="25"/>
      <c r="B38" s="16">
        <v>21</v>
      </c>
      <c r="C38" s="21" t="s">
        <v>99</v>
      </c>
      <c r="H38" s="22">
        <v>4</v>
      </c>
      <c r="I38" s="23" t="s">
        <v>28</v>
      </c>
      <c r="J38" s="24" t="s">
        <v>100</v>
      </c>
      <c r="L38" s="4" t="s">
        <v>101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" customHeight="1">
      <c r="A39" s="25"/>
      <c r="B39" s="16">
        <v>22</v>
      </c>
      <c r="C39" s="21" t="s">
        <v>102</v>
      </c>
      <c r="H39" s="22">
        <v>4</v>
      </c>
      <c r="I39" s="23" t="s">
        <v>103</v>
      </c>
      <c r="J39" s="24" t="s">
        <v>104</v>
      </c>
      <c r="L39" s="4" t="s">
        <v>105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" customHeight="1">
      <c r="A40" s="25"/>
      <c r="B40" s="16">
        <v>23</v>
      </c>
      <c r="C40" s="21" t="s">
        <v>106</v>
      </c>
      <c r="H40" s="22">
        <v>4</v>
      </c>
      <c r="I40" s="23" t="s">
        <v>85</v>
      </c>
      <c r="J40" s="24" t="s">
        <v>107</v>
      </c>
      <c r="L40" s="4" t="s">
        <v>108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" customHeight="1">
      <c r="A41" s="25"/>
      <c r="B41" s="16">
        <v>24</v>
      </c>
      <c r="C41" s="21" t="s">
        <v>109</v>
      </c>
      <c r="H41" s="22">
        <v>4</v>
      </c>
      <c r="I41" s="23" t="s">
        <v>92</v>
      </c>
      <c r="J41" s="24" t="s">
        <v>110</v>
      </c>
      <c r="L41" s="4" t="s">
        <v>111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" customHeight="1">
      <c r="A42" s="25"/>
      <c r="B42" s="16">
        <v>25</v>
      </c>
      <c r="C42" s="21" t="s">
        <v>112</v>
      </c>
      <c r="H42" s="22">
        <v>5</v>
      </c>
      <c r="I42" s="23" t="s">
        <v>113</v>
      </c>
      <c r="J42" s="24" t="s">
        <v>114</v>
      </c>
      <c r="L42" s="4" t="s">
        <v>115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" customHeight="1">
      <c r="A43" s="25"/>
      <c r="B43" s="16">
        <v>26</v>
      </c>
      <c r="C43" s="21" t="s">
        <v>116</v>
      </c>
      <c r="H43" s="22">
        <v>5</v>
      </c>
      <c r="I43" s="23" t="s">
        <v>117</v>
      </c>
      <c r="J43" s="24" t="s">
        <v>118</v>
      </c>
      <c r="L43" s="4" t="s">
        <v>119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" customHeight="1">
      <c r="A44" s="25"/>
      <c r="B44" s="16">
        <v>27</v>
      </c>
      <c r="C44" s="21" t="s">
        <v>120</v>
      </c>
      <c r="H44" s="22">
        <v>5</v>
      </c>
      <c r="I44" s="23" t="s">
        <v>121</v>
      </c>
      <c r="J44" s="24" t="s">
        <v>122</v>
      </c>
      <c r="L44" s="4" t="s">
        <v>123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" customHeight="1">
      <c r="A45" s="25"/>
      <c r="B45" s="16">
        <v>28</v>
      </c>
      <c r="C45" s="21" t="s">
        <v>124</v>
      </c>
      <c r="H45" s="22">
        <v>5</v>
      </c>
      <c r="I45" s="23" t="s">
        <v>85</v>
      </c>
      <c r="J45" s="24" t="s">
        <v>125</v>
      </c>
      <c r="L45" s="4" t="s">
        <v>126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" customHeight="1">
      <c r="A46" s="25"/>
      <c r="B46" s="16">
        <v>29</v>
      </c>
      <c r="C46" s="21" t="s">
        <v>127</v>
      </c>
      <c r="H46" s="22">
        <v>5</v>
      </c>
      <c r="I46" s="23" t="s">
        <v>128</v>
      </c>
      <c r="J46" s="24" t="s">
        <v>129</v>
      </c>
      <c r="L46" s="4" t="s">
        <v>130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" customHeight="1">
      <c r="A47" s="25"/>
      <c r="B47" s="16">
        <v>30</v>
      </c>
      <c r="C47" s="21" t="s">
        <v>131</v>
      </c>
      <c r="H47" s="22">
        <v>5</v>
      </c>
      <c r="I47" s="23" t="s">
        <v>92</v>
      </c>
      <c r="J47" s="24" t="s">
        <v>132</v>
      </c>
      <c r="L47" s="4" t="s">
        <v>133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" customHeight="1">
      <c r="A48" s="25"/>
      <c r="B48" s="16">
        <v>31</v>
      </c>
      <c r="C48" s="21" t="s">
        <v>134</v>
      </c>
      <c r="H48" s="22">
        <v>6</v>
      </c>
      <c r="I48" s="23" t="s">
        <v>135</v>
      </c>
      <c r="J48" s="24" t="s">
        <v>136</v>
      </c>
      <c r="L48" s="4" t="s">
        <v>137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" customHeight="1">
      <c r="A49" s="25"/>
      <c r="B49" s="16">
        <v>32</v>
      </c>
      <c r="C49" s="21" t="s">
        <v>138</v>
      </c>
      <c r="H49" s="22">
        <v>6</v>
      </c>
      <c r="I49" s="23" t="s">
        <v>117</v>
      </c>
      <c r="J49" s="24" t="s">
        <v>139</v>
      </c>
      <c r="L49" s="4" t="s">
        <v>140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>
      <c r="A50" s="25"/>
      <c r="B50" s="16">
        <v>33</v>
      </c>
      <c r="C50" s="21" t="s">
        <v>141</v>
      </c>
      <c r="H50" s="22">
        <v>6</v>
      </c>
      <c r="I50" s="23" t="s">
        <v>142</v>
      </c>
      <c r="J50" s="24" t="s">
        <v>143</v>
      </c>
      <c r="L50" s="4" t="s">
        <v>144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:252" ht="15" customHeight="1">
      <c r="B51" s="16">
        <v>34</v>
      </c>
      <c r="C51" s="21" t="s">
        <v>145</v>
      </c>
      <c r="H51" s="22">
        <v>6</v>
      </c>
      <c r="I51" s="23" t="s">
        <v>146</v>
      </c>
      <c r="J51" s="24" t="s">
        <v>147</v>
      </c>
      <c r="L51" s="4" t="s">
        <v>148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:252" ht="15" customHeight="1">
      <c r="B52" s="16">
        <v>35</v>
      </c>
      <c r="C52" s="21" t="s">
        <v>149</v>
      </c>
      <c r="H52" s="22">
        <v>6</v>
      </c>
      <c r="I52" s="23" t="s">
        <v>150</v>
      </c>
      <c r="J52" s="24" t="s">
        <v>151</v>
      </c>
      <c r="L52" s="4" t="s">
        <v>152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:252" ht="15" customHeight="1">
      <c r="B53" s="16">
        <v>36</v>
      </c>
      <c r="C53" s="21" t="s">
        <v>153</v>
      </c>
      <c r="H53" s="22">
        <v>6</v>
      </c>
      <c r="I53" s="23" t="s">
        <v>154</v>
      </c>
      <c r="J53" s="24" t="s">
        <v>155</v>
      </c>
      <c r="L53" s="4" t="s"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:252" ht="15" customHeight="1">
      <c r="B54" s="16">
        <v>37</v>
      </c>
      <c r="C54" s="21" t="s">
        <v>157</v>
      </c>
      <c r="H54" s="22">
        <v>6</v>
      </c>
      <c r="I54" s="23" t="s">
        <v>158</v>
      </c>
      <c r="J54" s="24" t="s">
        <v>159</v>
      </c>
      <c r="L54" s="4" t="s">
        <v>160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:252" ht="15" customHeight="1">
      <c r="B55" s="16">
        <v>38</v>
      </c>
      <c r="C55" s="21" t="s">
        <v>161</v>
      </c>
      <c r="H55" s="22">
        <v>7</v>
      </c>
      <c r="I55" s="23" t="s">
        <v>135</v>
      </c>
      <c r="J55" s="24" t="s">
        <v>162</v>
      </c>
      <c r="L55" s="4" t="s">
        <v>163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:252" ht="15" customHeight="1">
      <c r="B56" s="16">
        <v>39</v>
      </c>
      <c r="C56" s="21" t="s">
        <v>164</v>
      </c>
      <c r="H56" s="22">
        <v>7</v>
      </c>
      <c r="I56" s="23" t="s">
        <v>165</v>
      </c>
      <c r="J56" s="24" t="s">
        <v>166</v>
      </c>
      <c r="L56" s="4" t="s">
        <v>167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:252" ht="15" customHeight="1">
      <c r="B57" s="16">
        <v>40</v>
      </c>
      <c r="C57" s="21" t="s">
        <v>168</v>
      </c>
      <c r="H57" s="22">
        <v>7</v>
      </c>
      <c r="I57" s="23" t="s">
        <v>169</v>
      </c>
      <c r="J57" s="24" t="s">
        <v>170</v>
      </c>
      <c r="L57" s="4" t="s">
        <v>171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:252" ht="15" customHeight="1">
      <c r="B58" s="16">
        <v>41</v>
      </c>
      <c r="C58" s="21" t="s">
        <v>172</v>
      </c>
      <c r="H58" s="22">
        <v>7</v>
      </c>
      <c r="I58" s="23" t="s">
        <v>173</v>
      </c>
      <c r="J58" s="24" t="s">
        <v>174</v>
      </c>
      <c r="L58" s="4" t="s">
        <v>175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:252" ht="15" customHeight="1">
      <c r="B59" s="16">
        <v>42</v>
      </c>
      <c r="C59" s="21" t="s">
        <v>176</v>
      </c>
      <c r="H59" s="22">
        <v>7</v>
      </c>
      <c r="I59" s="23" t="s">
        <v>158</v>
      </c>
      <c r="J59" s="24" t="s">
        <v>177</v>
      </c>
      <c r="L59" s="4" t="s">
        <v>178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:252" ht="15" customHeight="1">
      <c r="B60" s="16">
        <v>43</v>
      </c>
      <c r="C60" s="21"/>
      <c r="H60" s="22"/>
      <c r="I60" s="23"/>
      <c r="J60" s="2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:252" ht="15" customHeight="1">
      <c r="B61" s="16">
        <v>44</v>
      </c>
      <c r="C61" s="21"/>
      <c r="H61" s="22"/>
      <c r="I61" s="23"/>
      <c r="J61" s="2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:252" ht="15" customHeight="1">
      <c r="B62" s="16">
        <v>45</v>
      </c>
      <c r="C62" s="21"/>
      <c r="H62" s="22"/>
      <c r="I62" s="23"/>
      <c r="J62" s="2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:252" ht="15" customHeight="1">
      <c r="B63" s="16">
        <v>46</v>
      </c>
      <c r="C63" s="21"/>
      <c r="H63" s="22"/>
      <c r="I63" s="23"/>
      <c r="J63" s="2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:252" ht="15" customHeight="1">
      <c r="B64" s="16">
        <v>47</v>
      </c>
      <c r="C64" s="21"/>
      <c r="H64" s="22"/>
      <c r="I64" s="23"/>
      <c r="J64" s="2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" customHeight="1">
      <c r="A65"/>
      <c r="B65" s="16">
        <v>48</v>
      </c>
      <c r="C65" s="21"/>
      <c r="H65" s="22"/>
      <c r="I65" s="23"/>
      <c r="J65" s="2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" customHeight="1">
      <c r="A66"/>
      <c r="B66" s="16">
        <v>49</v>
      </c>
      <c r="C66" s="21"/>
      <c r="H66" s="22"/>
      <c r="I66" s="23"/>
      <c r="J66" s="2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" customHeight="1">
      <c r="A67"/>
      <c r="B67" s="16">
        <v>50</v>
      </c>
      <c r="C67" s="21"/>
      <c r="H67" s="22"/>
      <c r="I67" s="23"/>
      <c r="J67" s="2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/>
      <c r="B68" s="16">
        <v>51</v>
      </c>
      <c r="C68" s="21"/>
      <c r="H68" s="22"/>
      <c r="I68" s="23"/>
      <c r="J68" s="2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" customHeight="1">
      <c r="A69"/>
      <c r="B69" s="16">
        <v>52</v>
      </c>
      <c r="C69" s="21"/>
      <c r="H69" s="22"/>
      <c r="I69" s="23"/>
      <c r="J69" s="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" customHeight="1">
      <c r="A70"/>
      <c r="B70" s="16">
        <v>53</v>
      </c>
      <c r="C70" s="21"/>
      <c r="H70" s="22"/>
      <c r="I70" s="23"/>
      <c r="J70" s="2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" customHeight="1">
      <c r="A71"/>
      <c r="B71" s="16">
        <v>54</v>
      </c>
      <c r="C71" s="21"/>
      <c r="H71" s="22"/>
      <c r="I71" s="23"/>
      <c r="J71" s="2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5" customHeight="1">
      <c r="A72"/>
      <c r="B72" s="16">
        <v>55</v>
      </c>
      <c r="C72" s="21"/>
      <c r="H72" s="22"/>
      <c r="I72" s="23"/>
      <c r="J72" s="2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" customHeight="1">
      <c r="A73"/>
      <c r="B73" s="16">
        <v>56</v>
      </c>
      <c r="C73" s="21"/>
      <c r="H73" s="22"/>
      <c r="I73" s="23"/>
      <c r="J73" s="2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customHeight="1">
      <c r="A74"/>
      <c r="B74" s="16">
        <v>57</v>
      </c>
      <c r="C74" s="21"/>
      <c r="H74" s="22"/>
      <c r="I74" s="23"/>
      <c r="J74" s="2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" customHeight="1">
      <c r="A75"/>
      <c r="B75" s="16">
        <v>58</v>
      </c>
      <c r="C75" s="21"/>
      <c r="H75" s="22"/>
      <c r="I75" s="23"/>
      <c r="J75" s="2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" customHeight="1">
      <c r="A76"/>
      <c r="B76" s="16">
        <v>59</v>
      </c>
      <c r="C76" s="21"/>
      <c r="H76" s="22"/>
      <c r="I76" s="23"/>
      <c r="J76" s="2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" customHeight="1">
      <c r="A77"/>
      <c r="B77" s="16">
        <v>60</v>
      </c>
      <c r="C77" s="21"/>
      <c r="H77" s="22"/>
      <c r="I77" s="23"/>
      <c r="J77" s="2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" customHeight="1">
      <c r="A78"/>
      <c r="B78" s="16">
        <v>61</v>
      </c>
      <c r="C78" s="21"/>
      <c r="H78" s="22"/>
      <c r="I78" s="23"/>
      <c r="J78" s="2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" customHeight="1">
      <c r="A79"/>
      <c r="B79" s="16">
        <v>62</v>
      </c>
      <c r="C79" s="21"/>
      <c r="H79" s="22"/>
      <c r="I79" s="23"/>
      <c r="J79" s="2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5" customHeight="1">
      <c r="A80"/>
      <c r="B80" s="16">
        <v>63</v>
      </c>
      <c r="C80" s="21"/>
      <c r="H80" s="22"/>
      <c r="I80" s="23"/>
      <c r="J80" s="2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" customHeight="1">
      <c r="A81"/>
      <c r="B81" s="16">
        <v>64</v>
      </c>
      <c r="C81" s="21"/>
      <c r="H81" s="22"/>
      <c r="I81" s="23"/>
      <c r="J81" s="2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" customHeight="1">
      <c r="A82"/>
      <c r="B82" s="16">
        <v>65</v>
      </c>
      <c r="C82" s="21"/>
      <c r="H82" s="22"/>
      <c r="I82" s="23"/>
      <c r="J82" s="2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" customHeight="1">
      <c r="A83"/>
      <c r="B83" s="16">
        <v>66</v>
      </c>
      <c r="C83" s="21"/>
      <c r="H83" s="22"/>
      <c r="I83" s="23"/>
      <c r="J83" s="2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" customHeight="1">
      <c r="A84"/>
      <c r="B84" s="16">
        <v>67</v>
      </c>
      <c r="C84" s="21"/>
      <c r="H84" s="22"/>
      <c r="I84" s="23"/>
      <c r="J84" s="2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" customHeight="1">
      <c r="A85"/>
      <c r="B85" s="16">
        <v>68</v>
      </c>
      <c r="C85" s="21"/>
      <c r="H85" s="22"/>
      <c r="I85" s="23"/>
      <c r="J85" s="2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" customHeight="1">
      <c r="A86"/>
      <c r="B86" s="16">
        <v>69</v>
      </c>
      <c r="C86" s="21"/>
      <c r="H86" s="22"/>
      <c r="I86" s="23"/>
      <c r="J86" s="2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" customHeight="1">
      <c r="A87"/>
      <c r="B87" s="16">
        <v>70</v>
      </c>
      <c r="C87" s="21"/>
      <c r="H87" s="22"/>
      <c r="I87" s="23"/>
      <c r="J87" s="2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5" customHeight="1">
      <c r="A88"/>
      <c r="B88" s="16">
        <v>71</v>
      </c>
      <c r="C88" s="21"/>
      <c r="H88" s="22"/>
      <c r="I88" s="23"/>
      <c r="J88" s="2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" customHeight="1">
      <c r="A89"/>
      <c r="B89" s="16">
        <v>72</v>
      </c>
      <c r="C89" s="21"/>
      <c r="H89" s="22"/>
      <c r="I89" s="23"/>
      <c r="J89" s="2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>
      <c r="A90"/>
      <c r="B90" s="16">
        <v>73</v>
      </c>
      <c r="C90" s="21"/>
      <c r="H90" s="22"/>
      <c r="I90" s="23"/>
      <c r="J90" s="2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" customHeight="1">
      <c r="A91"/>
      <c r="B91" s="16">
        <v>74</v>
      </c>
      <c r="C91" s="21"/>
      <c r="H91" s="22"/>
      <c r="I91" s="23"/>
      <c r="J91" s="2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5" customHeight="1">
      <c r="A92"/>
      <c r="B92" s="16">
        <v>75</v>
      </c>
      <c r="C92" s="21"/>
      <c r="H92" s="22"/>
      <c r="I92" s="23"/>
      <c r="J92" s="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5" customHeight="1">
      <c r="A93"/>
      <c r="B93" s="16">
        <v>76</v>
      </c>
      <c r="C93" s="21"/>
      <c r="H93" s="22"/>
      <c r="I93" s="23"/>
      <c r="J93" s="24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5" customHeight="1">
      <c r="A94"/>
      <c r="B94" s="16">
        <v>77</v>
      </c>
      <c r="C94" s="21"/>
      <c r="H94" s="22"/>
      <c r="I94" s="23"/>
      <c r="J94" s="2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>
      <c r="A95"/>
      <c r="B95" s="16">
        <v>78</v>
      </c>
      <c r="C95" s="21"/>
      <c r="H95" s="22"/>
      <c r="I95" s="23"/>
      <c r="J95" s="2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5" customHeight="1">
      <c r="A96"/>
      <c r="B96" s="16">
        <v>79</v>
      </c>
      <c r="C96" s="21"/>
      <c r="H96" s="22"/>
      <c r="I96" s="23"/>
      <c r="J96" s="2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10" ht="15" customHeight="1">
      <c r="A97"/>
      <c r="B97" s="16">
        <v>80</v>
      </c>
      <c r="C97" s="21"/>
      <c r="H97" s="22"/>
      <c r="I97" s="23"/>
      <c r="J97" s="24"/>
    </row>
    <row r="98" spans="1:10" ht="15" customHeight="1">
      <c r="A98"/>
      <c r="B98" s="16">
        <v>81</v>
      </c>
      <c r="C98" s="21"/>
      <c r="H98" s="22"/>
      <c r="I98" s="23"/>
      <c r="J98" s="24"/>
    </row>
    <row r="99" spans="1:10" ht="15" customHeight="1">
      <c r="A99"/>
      <c r="B99" s="16">
        <v>82</v>
      </c>
      <c r="C99" s="21"/>
      <c r="H99" s="22"/>
      <c r="I99" s="23"/>
      <c r="J99" s="24"/>
    </row>
    <row r="100" spans="1:10" ht="15" customHeight="1">
      <c r="A100"/>
      <c r="B100" s="16">
        <v>83</v>
      </c>
      <c r="C100" s="21"/>
      <c r="H100" s="22"/>
      <c r="I100" s="23"/>
      <c r="J100" s="24"/>
    </row>
    <row r="101" spans="1:10" ht="15" customHeight="1">
      <c r="A101"/>
      <c r="B101" s="16">
        <v>84</v>
      </c>
      <c r="C101" s="21"/>
      <c r="H101" s="22"/>
      <c r="I101" s="23"/>
      <c r="J101" s="24"/>
    </row>
    <row r="102" spans="1:10" ht="15" customHeight="1">
      <c r="A102"/>
      <c r="B102" s="16">
        <v>85</v>
      </c>
      <c r="C102" s="21"/>
      <c r="H102" s="22"/>
      <c r="I102" s="23"/>
      <c r="J102" s="24"/>
    </row>
    <row r="103" spans="1:10" ht="15" customHeight="1">
      <c r="A103"/>
      <c r="B103" s="16">
        <v>86</v>
      </c>
      <c r="C103" s="21"/>
      <c r="H103" s="22"/>
      <c r="I103" s="23"/>
      <c r="J103" s="24"/>
    </row>
    <row r="104" spans="1:10" ht="15" customHeight="1">
      <c r="A104"/>
      <c r="B104" s="16">
        <v>87</v>
      </c>
      <c r="C104" s="21"/>
      <c r="H104" s="22"/>
      <c r="I104" s="23"/>
      <c r="J104" s="24"/>
    </row>
    <row r="105" spans="1:10" ht="15" customHeight="1">
      <c r="A105"/>
      <c r="B105" s="16">
        <v>88</v>
      </c>
      <c r="C105" s="21"/>
      <c r="H105" s="22"/>
      <c r="I105" s="23"/>
      <c r="J105" s="24"/>
    </row>
    <row r="106" spans="1:256" s="4" customFormat="1" ht="33.75" customHeight="1">
      <c r="A106"/>
      <c r="B106" s="16">
        <v>89</v>
      </c>
      <c r="C106" s="21"/>
      <c r="H106" s="26"/>
      <c r="I106" s="27"/>
      <c r="J106" s="28"/>
      <c r="IT106"/>
      <c r="IU106"/>
      <c r="IV106"/>
    </row>
    <row r="107" spans="1:9" ht="15" customHeight="1">
      <c r="A107"/>
      <c r="C107" s="3"/>
      <c r="D107" s="4"/>
      <c r="E107" s="4"/>
      <c r="F107" s="4"/>
      <c r="G107" s="4"/>
      <c r="H107" s="3"/>
      <c r="I107" s="3"/>
    </row>
    <row r="108" spans="1:256" s="4" customFormat="1" ht="15" customHeight="1">
      <c r="A108"/>
      <c r="B108" s="29"/>
      <c r="C108" s="15" t="s">
        <v>179</v>
      </c>
      <c r="IM108"/>
      <c r="IN108"/>
      <c r="IO108"/>
      <c r="IP108"/>
      <c r="IQ108"/>
      <c r="IR108"/>
      <c r="IT108"/>
      <c r="IU108"/>
      <c r="IV108"/>
    </row>
    <row r="109" spans="1:256" s="4" customFormat="1" ht="15" customHeight="1">
      <c r="A109"/>
      <c r="B109" s="16"/>
      <c r="C109" s="21" t="s">
        <v>4</v>
      </c>
      <c r="IM109"/>
      <c r="IN109"/>
      <c r="IO109"/>
      <c r="IP109"/>
      <c r="IQ109"/>
      <c r="IR109"/>
      <c r="IT109"/>
      <c r="IU109"/>
      <c r="IV109"/>
    </row>
    <row r="110" spans="1:256" s="4" customFormat="1" ht="15" customHeight="1">
      <c r="A110"/>
      <c r="B110" s="16"/>
      <c r="C110" s="21" t="s">
        <v>180</v>
      </c>
      <c r="IM110"/>
      <c r="IN110"/>
      <c r="IO110"/>
      <c r="IP110"/>
      <c r="IQ110"/>
      <c r="IR110"/>
      <c r="IT110"/>
      <c r="IU110"/>
      <c r="IV110"/>
    </row>
    <row r="111" spans="1:256" s="4" customFormat="1" ht="15" customHeight="1">
      <c r="A111"/>
      <c r="B111" s="16"/>
      <c r="C111" s="21">
        <v>2070121</v>
      </c>
      <c r="IM111"/>
      <c r="IN111"/>
      <c r="IO111"/>
      <c r="IP111"/>
      <c r="IQ111"/>
      <c r="IR111"/>
      <c r="IT111"/>
      <c r="IU111"/>
      <c r="IV111"/>
    </row>
    <row r="112" spans="1:256" s="4" customFormat="1" ht="15" customHeight="1">
      <c r="A112"/>
      <c r="B112" s="16"/>
      <c r="C112" s="21">
        <v>2070211</v>
      </c>
      <c r="IM112"/>
      <c r="IN112"/>
      <c r="IO112"/>
      <c r="IP112"/>
      <c r="IQ112"/>
      <c r="IR112"/>
      <c r="IT112"/>
      <c r="IU112"/>
      <c r="IV112"/>
    </row>
    <row r="113" spans="1:256" s="4" customFormat="1" ht="15" customHeight="1">
      <c r="A113"/>
      <c r="B113" s="16"/>
      <c r="C113" s="21">
        <v>2070221</v>
      </c>
      <c r="IM113"/>
      <c r="IN113"/>
      <c r="IO113"/>
      <c r="IP113"/>
      <c r="IQ113"/>
      <c r="IR113"/>
      <c r="IT113"/>
      <c r="IU113"/>
      <c r="IV113"/>
    </row>
    <row r="114" spans="1:256" s="4" customFormat="1" ht="15" customHeight="1">
      <c r="A114"/>
      <c r="B114" s="16"/>
      <c r="C114" s="21">
        <v>2070311</v>
      </c>
      <c r="IM114"/>
      <c r="IN114"/>
      <c r="IO114"/>
      <c r="IP114"/>
      <c r="IQ114"/>
      <c r="IR114"/>
      <c r="IT114"/>
      <c r="IU114"/>
      <c r="IV114"/>
    </row>
    <row r="115" spans="1:256" s="4" customFormat="1" ht="15" customHeight="1">
      <c r="A115"/>
      <c r="B115" s="16"/>
      <c r="C115" s="21">
        <v>2070321</v>
      </c>
      <c r="IM115"/>
      <c r="IN115"/>
      <c r="IO115"/>
      <c r="IP115"/>
      <c r="IQ115"/>
      <c r="IR115"/>
      <c r="IT115"/>
      <c r="IU115"/>
      <c r="IV115"/>
    </row>
    <row r="116" spans="1:256" s="4" customFormat="1" ht="15" customHeight="1">
      <c r="A116"/>
      <c r="B116" s="16"/>
      <c r="C116" s="21">
        <v>2070411</v>
      </c>
      <c r="IM116"/>
      <c r="IN116"/>
      <c r="IO116"/>
      <c r="IP116"/>
      <c r="IQ116"/>
      <c r="IR116"/>
      <c r="IT116"/>
      <c r="IU116"/>
      <c r="IV116"/>
    </row>
    <row r="117" spans="1:256" s="4" customFormat="1" ht="15" customHeight="1">
      <c r="A117"/>
      <c r="B117" s="16"/>
      <c r="C117" s="21">
        <v>2070421</v>
      </c>
      <c r="IM117"/>
      <c r="IN117"/>
      <c r="IO117"/>
      <c r="IP117"/>
      <c r="IQ117"/>
      <c r="IR117"/>
      <c r="IT117"/>
      <c r="IU117"/>
      <c r="IV117"/>
    </row>
    <row r="118" spans="1:256" s="4" customFormat="1" ht="15" customHeight="1">
      <c r="A118"/>
      <c r="B118" s="16"/>
      <c r="C118" s="21">
        <v>2070511</v>
      </c>
      <c r="IM118"/>
      <c r="IN118"/>
      <c r="IO118"/>
      <c r="IP118"/>
      <c r="IQ118"/>
      <c r="IR118"/>
      <c r="IT118"/>
      <c r="IU118"/>
      <c r="IV118"/>
    </row>
    <row r="119" spans="1:256" s="4" customFormat="1" ht="15" customHeight="1">
      <c r="A119"/>
      <c r="B119" s="16"/>
      <c r="C119" s="21">
        <v>2070521</v>
      </c>
      <c r="IM119"/>
      <c r="IN119"/>
      <c r="IO119"/>
      <c r="IP119"/>
      <c r="IQ119"/>
      <c r="IR119"/>
      <c r="IT119"/>
      <c r="IU119"/>
      <c r="IV119"/>
    </row>
    <row r="120" spans="1:256" s="4" customFormat="1" ht="15" customHeight="1">
      <c r="A120"/>
      <c r="B120" s="16"/>
      <c r="C120" s="21">
        <v>2070611</v>
      </c>
      <c r="IM120"/>
      <c r="IN120"/>
      <c r="IO120"/>
      <c r="IP120"/>
      <c r="IQ120"/>
      <c r="IR120"/>
      <c r="IT120"/>
      <c r="IU120"/>
      <c r="IV120"/>
    </row>
    <row r="121" spans="1:256" s="4" customFormat="1" ht="15" customHeight="1">
      <c r="A121"/>
      <c r="B121" s="16"/>
      <c r="C121" s="21">
        <v>2070621</v>
      </c>
      <c r="IM121"/>
      <c r="IN121"/>
      <c r="IO121"/>
      <c r="IP121"/>
      <c r="IQ121"/>
      <c r="IR121"/>
      <c r="IT121"/>
      <c r="IU121"/>
      <c r="IV121"/>
    </row>
    <row r="122" spans="1:256" s="4" customFormat="1" ht="15" customHeight="1">
      <c r="A122"/>
      <c r="B122" s="16"/>
      <c r="C122" s="21">
        <v>2070711</v>
      </c>
      <c r="IM122"/>
      <c r="IN122"/>
      <c r="IO122"/>
      <c r="IP122"/>
      <c r="IQ122"/>
      <c r="IR122"/>
      <c r="IT122"/>
      <c r="IU122"/>
      <c r="IV122"/>
    </row>
    <row r="123" spans="1:256" s="4" customFormat="1" ht="15" customHeight="1">
      <c r="A123"/>
      <c r="B123" s="16"/>
      <c r="C123" s="21" t="s">
        <v>181</v>
      </c>
      <c r="IM123"/>
      <c r="IN123"/>
      <c r="IO123"/>
      <c r="IP123"/>
      <c r="IQ123"/>
      <c r="IR123"/>
      <c r="IT123"/>
      <c r="IU123"/>
      <c r="IV123"/>
    </row>
    <row r="124" spans="1:256" s="4" customFormat="1" ht="15" customHeight="1">
      <c r="A124"/>
      <c r="B124" s="16"/>
      <c r="C124" s="21"/>
      <c r="IM124"/>
      <c r="IN124"/>
      <c r="IO124"/>
      <c r="IP124"/>
      <c r="IQ124"/>
      <c r="IR124"/>
      <c r="IT124"/>
      <c r="IU124"/>
      <c r="IV124"/>
    </row>
    <row r="125" spans="1:256" s="4" customFormat="1" ht="15" customHeight="1">
      <c r="A125"/>
      <c r="B125" s="16"/>
      <c r="C125" s="21"/>
      <c r="IM125"/>
      <c r="IN125"/>
      <c r="IO125"/>
      <c r="IP125"/>
      <c r="IQ125"/>
      <c r="IR125"/>
      <c r="IT125"/>
      <c r="IU125"/>
      <c r="IV125"/>
    </row>
    <row r="126" spans="1:256" s="4" customFormat="1" ht="15" customHeight="1">
      <c r="A126"/>
      <c r="B126" s="16"/>
      <c r="C126" s="21"/>
      <c r="IM126"/>
      <c r="IN126"/>
      <c r="IO126"/>
      <c r="IP126"/>
      <c r="IQ126"/>
      <c r="IR126"/>
      <c r="IT126"/>
      <c r="IU126"/>
      <c r="IV126"/>
    </row>
    <row r="127" spans="1:256" s="4" customFormat="1" ht="15" customHeight="1">
      <c r="A127"/>
      <c r="B127" s="16"/>
      <c r="C127" s="21"/>
      <c r="IM127"/>
      <c r="IN127"/>
      <c r="IO127"/>
      <c r="IP127"/>
      <c r="IQ127"/>
      <c r="IR127"/>
      <c r="IT127"/>
      <c r="IU127"/>
      <c r="IV127"/>
    </row>
    <row r="128" spans="1:256" s="4" customFormat="1" ht="15" customHeight="1">
      <c r="A128"/>
      <c r="B128" s="16"/>
      <c r="C128" s="21"/>
      <c r="IM128"/>
      <c r="IN128"/>
      <c r="IO128"/>
      <c r="IP128"/>
      <c r="IQ128"/>
      <c r="IR128"/>
      <c r="IT128"/>
      <c r="IU128"/>
      <c r="IV128"/>
    </row>
    <row r="129" spans="1:256" s="4" customFormat="1" ht="15" customHeight="1">
      <c r="A129"/>
      <c r="B129" s="16"/>
      <c r="C129" s="21"/>
      <c r="IM129"/>
      <c r="IN129"/>
      <c r="IO129"/>
      <c r="IP129"/>
      <c r="IQ129"/>
      <c r="IR129"/>
      <c r="IT129"/>
      <c r="IU129"/>
      <c r="IV129"/>
    </row>
    <row r="130" spans="1:256" s="4" customFormat="1" ht="15" customHeight="1">
      <c r="A130"/>
      <c r="B130" s="16"/>
      <c r="C130" s="21"/>
      <c r="IM130"/>
      <c r="IN130"/>
      <c r="IO130"/>
      <c r="IP130"/>
      <c r="IQ130"/>
      <c r="IR130"/>
      <c r="IT130"/>
      <c r="IU130"/>
      <c r="IV130"/>
    </row>
    <row r="131" spans="1:256" s="4" customFormat="1" ht="15" customHeight="1">
      <c r="A131"/>
      <c r="B131" s="16"/>
      <c r="C131" s="21"/>
      <c r="IM131"/>
      <c r="IN131"/>
      <c r="IO131"/>
      <c r="IP131"/>
      <c r="IQ131"/>
      <c r="IR131"/>
      <c r="IT131"/>
      <c r="IU131"/>
      <c r="IV131"/>
    </row>
    <row r="132" spans="1:256" s="4" customFormat="1" ht="15" customHeight="1">
      <c r="A132"/>
      <c r="B132" s="16"/>
      <c r="C132" s="21"/>
      <c r="IM132"/>
      <c r="IN132"/>
      <c r="IO132"/>
      <c r="IP132"/>
      <c r="IQ132"/>
      <c r="IR132"/>
      <c r="IT132"/>
      <c r="IU132"/>
      <c r="IV132"/>
    </row>
    <row r="133" spans="1:256" s="4" customFormat="1" ht="15" customHeight="1">
      <c r="A133"/>
      <c r="B133" s="16"/>
      <c r="C133" s="21"/>
      <c r="IM133"/>
      <c r="IN133"/>
      <c r="IO133"/>
      <c r="IP133"/>
      <c r="IQ133"/>
      <c r="IR133"/>
      <c r="IT133"/>
      <c r="IU133"/>
      <c r="IV133"/>
    </row>
    <row r="134" spans="1:256" s="4" customFormat="1" ht="15" customHeight="1">
      <c r="A134"/>
      <c r="B134" s="16"/>
      <c r="C134" s="21"/>
      <c r="IM134"/>
      <c r="IN134"/>
      <c r="IO134"/>
      <c r="IP134"/>
      <c r="IQ134"/>
      <c r="IR134"/>
      <c r="IT134"/>
      <c r="IU134"/>
      <c r="IV134"/>
    </row>
    <row r="135" spans="1:256" s="4" customFormat="1" ht="15" customHeight="1">
      <c r="A135"/>
      <c r="B135" s="16"/>
      <c r="C135" s="21"/>
      <c r="IM135"/>
      <c r="IN135"/>
      <c r="IO135"/>
      <c r="IP135"/>
      <c r="IQ135"/>
      <c r="IR135"/>
      <c r="IT135"/>
      <c r="IU135"/>
      <c r="IV135"/>
    </row>
    <row r="136" spans="1:256" s="4" customFormat="1" ht="15" customHeight="1">
      <c r="A136"/>
      <c r="B136" s="16"/>
      <c r="C136" s="21"/>
      <c r="IM136"/>
      <c r="IN136"/>
      <c r="IO136"/>
      <c r="IP136"/>
      <c r="IQ136"/>
      <c r="IR136"/>
      <c r="IT136"/>
      <c r="IU136"/>
      <c r="IV136"/>
    </row>
    <row r="137" spans="1:256" s="4" customFormat="1" ht="15" customHeight="1">
      <c r="A137"/>
      <c r="B137" s="16"/>
      <c r="C137" s="21"/>
      <c r="IM137"/>
      <c r="IN137"/>
      <c r="IO137"/>
      <c r="IP137"/>
      <c r="IQ137"/>
      <c r="IR137"/>
      <c r="IT137"/>
      <c r="IU137"/>
      <c r="IV137"/>
    </row>
    <row r="138" spans="1:256" s="4" customFormat="1" ht="15" customHeight="1">
      <c r="A138"/>
      <c r="B138" s="16"/>
      <c r="C138" s="21"/>
      <c r="IM138"/>
      <c r="IN138"/>
      <c r="IO138"/>
      <c r="IP138"/>
      <c r="IQ138"/>
      <c r="IR138"/>
      <c r="IT138"/>
      <c r="IU138"/>
      <c r="IV138"/>
    </row>
    <row r="139" spans="1:256" s="4" customFormat="1" ht="15" customHeight="1">
      <c r="A139"/>
      <c r="B139" s="16"/>
      <c r="C139" s="21"/>
      <c r="IM139"/>
      <c r="IN139"/>
      <c r="IO139"/>
      <c r="IP139"/>
      <c r="IQ139"/>
      <c r="IR139"/>
      <c r="IT139"/>
      <c r="IU139"/>
      <c r="IV139"/>
    </row>
    <row r="140" spans="1:256" s="4" customFormat="1" ht="15" customHeight="1">
      <c r="A140"/>
      <c r="B140" s="16"/>
      <c r="C140" s="21"/>
      <c r="IM140"/>
      <c r="IN140"/>
      <c r="IO140"/>
      <c r="IP140"/>
      <c r="IQ140"/>
      <c r="IR140"/>
      <c r="IT140"/>
      <c r="IU140"/>
      <c r="IV140"/>
    </row>
    <row r="141" spans="1:256" s="4" customFormat="1" ht="15" customHeight="1">
      <c r="A141"/>
      <c r="B141" s="16"/>
      <c r="C141" s="21"/>
      <c r="IM141"/>
      <c r="IN141"/>
      <c r="IO141"/>
      <c r="IP141"/>
      <c r="IQ141"/>
      <c r="IR141"/>
      <c r="IT141"/>
      <c r="IU141"/>
      <c r="IV141"/>
    </row>
    <row r="142" spans="1:256" s="4" customFormat="1" ht="15" customHeight="1">
      <c r="A142"/>
      <c r="B142" s="16"/>
      <c r="C142" s="21"/>
      <c r="IM142"/>
      <c r="IN142"/>
      <c r="IO142"/>
      <c r="IP142"/>
      <c r="IQ142"/>
      <c r="IR142"/>
      <c r="IT142"/>
      <c r="IU142"/>
      <c r="IV142"/>
    </row>
    <row r="143" spans="1:256" s="4" customFormat="1" ht="15" customHeight="1">
      <c r="A143"/>
      <c r="B143" s="16"/>
      <c r="C143" s="21"/>
      <c r="IM143"/>
      <c r="IN143"/>
      <c r="IO143"/>
      <c r="IP143"/>
      <c r="IQ143"/>
      <c r="IR143"/>
      <c r="IT143"/>
      <c r="IU143"/>
      <c r="IV143"/>
    </row>
    <row r="144" spans="1:256" s="4" customFormat="1" ht="15" customHeight="1">
      <c r="A144"/>
      <c r="B144" s="16"/>
      <c r="C144" s="21"/>
      <c r="IM144"/>
      <c r="IN144"/>
      <c r="IO144"/>
      <c r="IP144"/>
      <c r="IQ144"/>
      <c r="IR144"/>
      <c r="IT144"/>
      <c r="IU144"/>
      <c r="IV144"/>
    </row>
    <row r="145" spans="1:256" s="4" customFormat="1" ht="15" customHeight="1">
      <c r="A145"/>
      <c r="B145" s="16"/>
      <c r="C145" s="21"/>
      <c r="IM145"/>
      <c r="IN145"/>
      <c r="IO145"/>
      <c r="IP145"/>
      <c r="IQ145"/>
      <c r="IR145"/>
      <c r="IT145"/>
      <c r="IU145"/>
      <c r="IV145"/>
    </row>
    <row r="146" spans="1:256" s="4" customFormat="1" ht="15" customHeight="1">
      <c r="A146"/>
      <c r="B146" s="16"/>
      <c r="C146" s="21"/>
      <c r="IM146"/>
      <c r="IN146"/>
      <c r="IO146"/>
      <c r="IP146"/>
      <c r="IQ146"/>
      <c r="IR146"/>
      <c r="IT146"/>
      <c r="IU146"/>
      <c r="IV146"/>
    </row>
    <row r="147" spans="1:256" s="4" customFormat="1" ht="15" customHeight="1">
      <c r="A147"/>
      <c r="B147" s="16"/>
      <c r="C147" s="21"/>
      <c r="IM147"/>
      <c r="IN147"/>
      <c r="IO147"/>
      <c r="IP147"/>
      <c r="IQ147"/>
      <c r="IR147"/>
      <c r="IT147"/>
      <c r="IU147"/>
      <c r="IV147"/>
    </row>
    <row r="148" spans="1:256" s="4" customFormat="1" ht="15" customHeight="1">
      <c r="A148"/>
      <c r="B148" s="16"/>
      <c r="C148" s="21"/>
      <c r="IM148"/>
      <c r="IN148"/>
      <c r="IO148"/>
      <c r="IP148"/>
      <c r="IQ148"/>
      <c r="IR148"/>
      <c r="IT148"/>
      <c r="IU148"/>
      <c r="IV148"/>
    </row>
    <row r="149" spans="1:256" s="4" customFormat="1" ht="12.75">
      <c r="A149"/>
      <c r="B149" s="16"/>
      <c r="C149" s="21"/>
      <c r="IM149"/>
      <c r="IN149"/>
      <c r="IO149"/>
      <c r="IP149"/>
      <c r="IQ149"/>
      <c r="IR149"/>
      <c r="IT149"/>
      <c r="IU149"/>
      <c r="IV149"/>
    </row>
    <row r="150" spans="1:256" s="4" customFormat="1" ht="15" customHeight="1">
      <c r="A150"/>
      <c r="B150" s="16"/>
      <c r="C150" s="1"/>
      <c r="IM150"/>
      <c r="IN150"/>
      <c r="IO150"/>
      <c r="IP150"/>
      <c r="IQ150"/>
      <c r="IR150"/>
      <c r="IS150" s="2"/>
      <c r="IT150" s="2"/>
      <c r="IU150" s="2"/>
      <c r="IV150" s="2"/>
    </row>
    <row r="151" spans="1:256" s="4" customFormat="1" ht="15" customHeight="1">
      <c r="A151"/>
      <c r="B151" s="16"/>
      <c r="C151" s="30" t="s">
        <v>182</v>
      </c>
      <c r="IM151"/>
      <c r="IN151"/>
      <c r="IO151"/>
      <c r="IP151"/>
      <c r="IQ151"/>
      <c r="IR151"/>
      <c r="IS151" s="2"/>
      <c r="IT151" s="2"/>
      <c r="IU151" s="2"/>
      <c r="IV151" s="2"/>
    </row>
    <row r="152" spans="1:256" s="4" customFormat="1" ht="15" customHeight="1">
      <c r="A152"/>
      <c r="B152" s="16">
        <v>0</v>
      </c>
      <c r="C152" s="31" t="s">
        <v>14</v>
      </c>
      <c r="D152" s="2"/>
      <c r="E152" s="2"/>
      <c r="F152" s="2"/>
      <c r="IM152"/>
      <c r="IN152"/>
      <c r="IO152"/>
      <c r="IP152"/>
      <c r="IQ152"/>
      <c r="IR152"/>
      <c r="IS152" s="2"/>
      <c r="IT152" s="2"/>
      <c r="IU152" s="2"/>
      <c r="IV152" s="2"/>
    </row>
    <row r="153" spans="1:256" s="4" customFormat="1" ht="15" customHeight="1">
      <c r="A153"/>
      <c r="B153" s="16">
        <v>1</v>
      </c>
      <c r="C153" s="32" t="s">
        <v>183</v>
      </c>
      <c r="D153" s="2"/>
      <c r="E153" s="2"/>
      <c r="F153" s="2"/>
      <c r="IM153"/>
      <c r="IN153"/>
      <c r="IO153"/>
      <c r="IP153"/>
      <c r="IQ153"/>
      <c r="IR153"/>
      <c r="IS153" s="2"/>
      <c r="IT153" s="2"/>
      <c r="IU153" s="2"/>
      <c r="IV153" s="2"/>
    </row>
    <row r="154" spans="1:256" s="4" customFormat="1" ht="15" customHeight="1">
      <c r="A154"/>
      <c r="B154" s="16">
        <v>2</v>
      </c>
      <c r="C154" s="32" t="s">
        <v>184</v>
      </c>
      <c r="D154" s="2"/>
      <c r="IM154"/>
      <c r="IN154"/>
      <c r="IO154"/>
      <c r="IP154"/>
      <c r="IQ154"/>
      <c r="IR154"/>
      <c r="IS154" s="2"/>
      <c r="IT154" s="2"/>
      <c r="IU154" s="2"/>
      <c r="IV154" s="2"/>
    </row>
    <row r="155" spans="1:256" s="4" customFormat="1" ht="15" customHeight="1">
      <c r="A155"/>
      <c r="B155" s="16">
        <v>3</v>
      </c>
      <c r="C155" s="32" t="s">
        <v>185</v>
      </c>
      <c r="D155" s="2"/>
      <c r="IM155"/>
      <c r="IN155"/>
      <c r="IO155"/>
      <c r="IP155"/>
      <c r="IQ155"/>
      <c r="IR155"/>
      <c r="IS155" s="2"/>
      <c r="IT155" s="2"/>
      <c r="IU155" s="2"/>
      <c r="IV155" s="2"/>
    </row>
    <row r="156" spans="1:256" s="4" customFormat="1" ht="15" customHeight="1">
      <c r="A156"/>
      <c r="B156" s="16">
        <v>4</v>
      </c>
      <c r="C156" s="32" t="s">
        <v>186</v>
      </c>
      <c r="D156" s="2"/>
      <c r="IM156"/>
      <c r="IN156"/>
      <c r="IO156"/>
      <c r="IP156"/>
      <c r="IQ156"/>
      <c r="IR156"/>
      <c r="IS156" s="2"/>
      <c r="IT156" s="2"/>
      <c r="IU156" s="2"/>
      <c r="IV156" s="2"/>
    </row>
    <row r="157" spans="1:256" s="4" customFormat="1" ht="15" customHeight="1">
      <c r="A157"/>
      <c r="B157" s="16">
        <v>5</v>
      </c>
      <c r="C157" s="32" t="s">
        <v>187</v>
      </c>
      <c r="D157" s="2"/>
      <c r="IM157"/>
      <c r="IN157"/>
      <c r="IO157"/>
      <c r="IP157"/>
      <c r="IQ157"/>
      <c r="IR157"/>
      <c r="IS157" s="2"/>
      <c r="IT157" s="2"/>
      <c r="IU157" s="2"/>
      <c r="IV157" s="2"/>
    </row>
    <row r="158" spans="1:256" s="4" customFormat="1" ht="15" customHeight="1">
      <c r="A158"/>
      <c r="B158" s="16"/>
      <c r="C158" s="32" t="s">
        <v>188</v>
      </c>
      <c r="D158" s="33"/>
      <c r="IM158"/>
      <c r="IN158"/>
      <c r="IO158"/>
      <c r="IP158"/>
      <c r="IQ158"/>
      <c r="IR158"/>
      <c r="IS158" s="2"/>
      <c r="IT158" s="2"/>
      <c r="IU158" s="2"/>
      <c r="IV158" s="2"/>
    </row>
    <row r="159" spans="1:4" s="2" customFormat="1" ht="15" customHeight="1">
      <c r="A159"/>
      <c r="B159" s="16"/>
      <c r="C159" s="32" t="s">
        <v>189</v>
      </c>
      <c r="D159" s="33"/>
    </row>
    <row r="160" spans="1:3" s="2" customFormat="1" ht="15" customHeight="1">
      <c r="A160"/>
      <c r="B160" s="16">
        <v>6</v>
      </c>
      <c r="C160" s="32" t="s">
        <v>190</v>
      </c>
    </row>
    <row r="161" spans="1:256" ht="15" customHeight="1">
      <c r="A161"/>
      <c r="B161" s="16">
        <v>7</v>
      </c>
      <c r="C161" s="32" t="s">
        <v>191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 s="2"/>
      <c r="IT161" s="2"/>
      <c r="IU161" s="2"/>
      <c r="IV161" s="2"/>
    </row>
    <row r="162" spans="1:256" ht="15" customHeight="1">
      <c r="A162"/>
      <c r="B162" s="16">
        <v>8</v>
      </c>
      <c r="C162" s="32" t="s">
        <v>192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 s="2"/>
      <c r="IT162" s="2"/>
      <c r="IU162" s="2"/>
      <c r="IV162" s="2"/>
    </row>
    <row r="163" spans="1:256" ht="15" customHeight="1">
      <c r="A163"/>
      <c r="B163" s="16">
        <v>9</v>
      </c>
      <c r="C163" s="32" t="s">
        <v>193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 s="2"/>
      <c r="IT163" s="2"/>
      <c r="IU163" s="2"/>
      <c r="IV163" s="2"/>
    </row>
    <row r="164" spans="1:256" ht="15" customHeight="1">
      <c r="A164"/>
      <c r="B164" s="16">
        <v>10</v>
      </c>
      <c r="C164" s="32" t="s">
        <v>194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 s="2"/>
      <c r="IT164" s="2"/>
      <c r="IU164" s="2"/>
      <c r="IV164" s="2"/>
    </row>
    <row r="165" spans="1:256" ht="15" customHeight="1">
      <c r="A165"/>
      <c r="B165" s="16">
        <v>11</v>
      </c>
      <c r="C165" s="32" t="s">
        <v>195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 s="2"/>
      <c r="IT165" s="2"/>
      <c r="IU165" s="2"/>
      <c r="IV165" s="2"/>
    </row>
    <row r="166" spans="1:256" ht="15" customHeight="1">
      <c r="A166"/>
      <c r="B166" s="16">
        <v>12</v>
      </c>
      <c r="C166" s="32" t="s">
        <v>196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 s="2"/>
      <c r="IT166" s="2"/>
      <c r="IU166" s="2"/>
      <c r="IV166" s="2"/>
    </row>
    <row r="167" spans="1:256" ht="15" customHeight="1">
      <c r="A167"/>
      <c r="B167" s="16">
        <v>13</v>
      </c>
      <c r="C167" s="32" t="s">
        <v>197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 s="2"/>
      <c r="IT167" s="2"/>
      <c r="IU167" s="2"/>
      <c r="IV167" s="2"/>
    </row>
    <row r="168" spans="1:256" ht="15" customHeight="1">
      <c r="A168"/>
      <c r="B168" s="16">
        <v>14</v>
      </c>
      <c r="C168" s="32" t="s">
        <v>198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 s="2"/>
      <c r="IT168" s="2"/>
      <c r="IU168" s="2"/>
      <c r="IV168" s="2"/>
    </row>
    <row r="169" spans="1:256" ht="15" customHeight="1">
      <c r="A169"/>
      <c r="B169" s="16">
        <v>15</v>
      </c>
      <c r="C169" s="32" t="s">
        <v>199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 s="2"/>
      <c r="IT169" s="2"/>
      <c r="IU169" s="2"/>
      <c r="IV169" s="2"/>
    </row>
    <row r="170" spans="1:256" ht="15" customHeight="1">
      <c r="A170"/>
      <c r="B170" s="16">
        <v>16</v>
      </c>
      <c r="C170" s="32" t="s">
        <v>200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 s="2"/>
      <c r="IT170" s="2"/>
      <c r="IU170" s="2"/>
      <c r="IV170" s="2"/>
    </row>
    <row r="171" spans="1:256" ht="15" customHeight="1">
      <c r="A171"/>
      <c r="B171" s="16">
        <v>17</v>
      </c>
      <c r="C171" s="32" t="s">
        <v>201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 s="2"/>
      <c r="IT171" s="2"/>
      <c r="IU171" s="2"/>
      <c r="IV171" s="2"/>
    </row>
    <row r="172" spans="1:256" ht="15" customHeight="1">
      <c r="A172"/>
      <c r="B172" s="16">
        <v>18</v>
      </c>
      <c r="C172" s="32" t="s">
        <v>202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 s="2"/>
      <c r="IT172" s="2"/>
      <c r="IU172" s="2"/>
      <c r="IV172" s="2"/>
    </row>
    <row r="173" spans="1:256" ht="15" customHeight="1">
      <c r="A173"/>
      <c r="B173" s="16">
        <v>19</v>
      </c>
      <c r="C173" s="32" t="s">
        <v>203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 s="2"/>
      <c r="IT173" s="2"/>
      <c r="IU173" s="2"/>
      <c r="IV173" s="2"/>
    </row>
    <row r="174" spans="1:256" ht="15" customHeight="1">
      <c r="A174"/>
      <c r="B174" s="16">
        <v>20</v>
      </c>
      <c r="C174" s="32" t="s">
        <v>204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 s="2"/>
      <c r="IT174" s="2"/>
      <c r="IU174" s="2"/>
      <c r="IV174" s="2"/>
    </row>
    <row r="175" spans="1:256" ht="15" customHeight="1">
      <c r="A175"/>
      <c r="B175" s="16">
        <v>21</v>
      </c>
      <c r="C175" s="32" t="s">
        <v>205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 s="2"/>
      <c r="IT175" s="2"/>
      <c r="IU175" s="2"/>
      <c r="IV175" s="2"/>
    </row>
    <row r="176" spans="1:256" ht="15" customHeight="1">
      <c r="A176"/>
      <c r="B176" s="16">
        <v>22</v>
      </c>
      <c r="C176" s="32" t="s">
        <v>206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 s="2"/>
      <c r="IT176" s="2"/>
      <c r="IU176" s="2"/>
      <c r="IV176" s="2"/>
    </row>
    <row r="177" spans="1:256" ht="15" customHeight="1">
      <c r="A177" s="2"/>
      <c r="B177" s="16">
        <v>23</v>
      </c>
      <c r="C177" s="32" t="s">
        <v>207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 s="2"/>
      <c r="IT177" s="2"/>
      <c r="IU177" s="2"/>
      <c r="IV177" s="2"/>
    </row>
    <row r="178" spans="1:256" ht="15" customHeight="1">
      <c r="A178" s="2"/>
      <c r="B178" s="16">
        <v>24</v>
      </c>
      <c r="C178" s="32" t="s">
        <v>208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 s="2"/>
      <c r="IT178" s="2"/>
      <c r="IU178" s="2"/>
      <c r="IV178" s="2"/>
    </row>
    <row r="179" spans="1:256" ht="15" customHeight="1">
      <c r="A179" s="2"/>
      <c r="B179" s="16">
        <v>25</v>
      </c>
      <c r="C179" s="32" t="s">
        <v>209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 s="2"/>
      <c r="IT179" s="2"/>
      <c r="IU179" s="2"/>
      <c r="IV179" s="2"/>
    </row>
    <row r="180" spans="1:256" ht="15" customHeight="1">
      <c r="A180" s="2"/>
      <c r="B180" s="16">
        <v>26</v>
      </c>
      <c r="C180" s="32" t="s">
        <v>210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 s="2"/>
      <c r="IT180" s="2"/>
      <c r="IU180" s="2"/>
      <c r="IV180" s="2"/>
    </row>
    <row r="181" spans="1:256" ht="15" customHeight="1">
      <c r="A181" s="2"/>
      <c r="B181" s="16">
        <v>27</v>
      </c>
      <c r="C181" s="32" t="s">
        <v>211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 s="2"/>
      <c r="IT181" s="2"/>
      <c r="IU181" s="2"/>
      <c r="IV181" s="2"/>
    </row>
    <row r="182" spans="1:256" ht="15" customHeight="1">
      <c r="A182" s="2"/>
      <c r="B182" s="16">
        <v>28</v>
      </c>
      <c r="C182" s="32" t="s">
        <v>212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 s="2"/>
      <c r="IT182" s="2"/>
      <c r="IU182" s="2"/>
      <c r="IV182" s="2"/>
    </row>
    <row r="183" spans="1:256" ht="15" customHeight="1">
      <c r="A183" s="2"/>
      <c r="B183" s="16">
        <v>29</v>
      </c>
      <c r="C183" s="32" t="s">
        <v>213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 s="2"/>
      <c r="IT183" s="2"/>
      <c r="IU183" s="2"/>
      <c r="IV183" s="2"/>
    </row>
    <row r="184" spans="2:256" ht="15" customHeight="1">
      <c r="B184" s="16">
        <v>30</v>
      </c>
      <c r="C184" s="32" t="s">
        <v>214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 s="2"/>
      <c r="IT184" s="2"/>
      <c r="IU184" s="2"/>
      <c r="IV184" s="2"/>
    </row>
    <row r="185" spans="2:256" ht="15" customHeight="1">
      <c r="B185" s="16">
        <v>31</v>
      </c>
      <c r="C185" s="32" t="s">
        <v>215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 s="2"/>
      <c r="IT185" s="2"/>
      <c r="IU185" s="2"/>
      <c r="IV185" s="2"/>
    </row>
    <row r="186" spans="2:256" ht="15" customHeight="1">
      <c r="B186" s="16">
        <v>32</v>
      </c>
      <c r="C186" s="32" t="s">
        <v>216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 s="2"/>
      <c r="IT186" s="2"/>
      <c r="IU186" s="2"/>
      <c r="IV186" s="2"/>
    </row>
    <row r="187" spans="2:252" ht="15" customHeight="1">
      <c r="B187" s="16">
        <v>33</v>
      </c>
      <c r="C187" s="32" t="s">
        <v>217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2:252" ht="15" customHeight="1">
      <c r="B188" s="16">
        <v>34</v>
      </c>
      <c r="C188" s="32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2:252" ht="15" customHeight="1">
      <c r="B189" s="16">
        <v>35</v>
      </c>
      <c r="C189" s="32" t="s">
        <v>219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2:252" ht="15" customHeight="1">
      <c r="B190" s="16">
        <v>36</v>
      </c>
      <c r="C190" s="32" t="s">
        <v>220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2:252" ht="15" customHeight="1">
      <c r="B191" s="16">
        <v>37</v>
      </c>
      <c r="C191" s="32" t="s">
        <v>221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2:252" ht="15" customHeight="1">
      <c r="B192" s="16">
        <v>38</v>
      </c>
      <c r="C192" s="3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2:252" ht="15" customHeight="1">
      <c r="B193" s="16">
        <v>39</v>
      </c>
      <c r="C193" s="32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2:252" ht="15" customHeight="1">
      <c r="B194" s="16">
        <v>40</v>
      </c>
      <c r="C194" s="32" t="s">
        <v>222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2:252" ht="15" customHeight="1">
      <c r="B195" s="16">
        <v>41</v>
      </c>
      <c r="C195" s="32" t="s">
        <v>223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2:252" ht="15" customHeight="1">
      <c r="B196" s="16">
        <v>42</v>
      </c>
      <c r="C196" s="32" t="s">
        <v>224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2:252" ht="15" customHeight="1">
      <c r="B197" s="16">
        <v>43</v>
      </c>
      <c r="C197" s="32" t="s">
        <v>225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2:252" ht="15" customHeight="1">
      <c r="B198" s="16">
        <v>44</v>
      </c>
      <c r="C198" s="32" t="s">
        <v>226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2:252" ht="15" customHeight="1">
      <c r="B199" s="16">
        <v>45</v>
      </c>
      <c r="C199" s="32" t="s">
        <v>227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2:252" ht="15" customHeight="1">
      <c r="B200" s="16">
        <v>46</v>
      </c>
      <c r="C200" s="32" t="s">
        <v>228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2:252" ht="15" customHeight="1">
      <c r="B201" s="16">
        <v>47</v>
      </c>
      <c r="C201" s="32" t="s">
        <v>229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2:252" ht="15" customHeight="1">
      <c r="B202" s="16">
        <v>48</v>
      </c>
      <c r="C202" s="32" t="s">
        <v>230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2:252" ht="15" customHeight="1">
      <c r="B203" s="16">
        <v>49</v>
      </c>
      <c r="C203" s="32" t="s">
        <v>231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2:252" ht="15" customHeight="1">
      <c r="B204" s="16">
        <v>50</v>
      </c>
      <c r="C204" s="32" t="s">
        <v>232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2:252" ht="15" customHeight="1">
      <c r="B205" s="16">
        <v>51</v>
      </c>
      <c r="C205" s="32" t="s">
        <v>233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2:252" ht="15" customHeight="1">
      <c r="B206" s="16">
        <v>52</v>
      </c>
      <c r="C206" s="32" t="s">
        <v>234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2:252" ht="15" customHeight="1">
      <c r="B207" s="16">
        <v>53</v>
      </c>
      <c r="C207" s="32" t="s">
        <v>235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2:252" ht="15" customHeight="1">
      <c r="B208" s="16">
        <v>54</v>
      </c>
      <c r="C208" s="32" t="s">
        <v>236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2:252" ht="15" customHeight="1">
      <c r="B209" s="16">
        <v>55</v>
      </c>
      <c r="C209" s="3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2:252" ht="15" customHeight="1">
      <c r="B210" s="16">
        <v>56</v>
      </c>
      <c r="C210" s="32" t="s">
        <v>237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2:252" ht="15" customHeight="1">
      <c r="B211" s="16">
        <v>57</v>
      </c>
      <c r="C211" s="32" t="s">
        <v>238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2:252" ht="15" customHeight="1">
      <c r="B212" s="16">
        <v>58</v>
      </c>
      <c r="C212" s="32" t="s">
        <v>239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2:252" ht="15" customHeight="1">
      <c r="B213" s="16">
        <v>59</v>
      </c>
      <c r="C213" s="32" t="s">
        <v>240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2:252" ht="15" customHeight="1">
      <c r="B214" s="16">
        <v>60</v>
      </c>
      <c r="C214" s="32" t="s">
        <v>241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2:252" ht="15" customHeight="1">
      <c r="B215" s="16">
        <v>61</v>
      </c>
      <c r="C215" s="32" t="s">
        <v>242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2:252" ht="15" customHeight="1">
      <c r="B216" s="16">
        <v>62</v>
      </c>
      <c r="C216" s="32" t="s">
        <v>243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2:252" ht="15" customHeight="1">
      <c r="B217" s="16">
        <v>63</v>
      </c>
      <c r="C217" s="32" t="s">
        <v>244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2:252" ht="15" customHeight="1">
      <c r="B218" s="16">
        <v>64</v>
      </c>
      <c r="C218" s="32" t="s">
        <v>245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2:252" ht="15" customHeight="1">
      <c r="B219" s="16">
        <v>65</v>
      </c>
      <c r="C219" s="32" t="s">
        <v>246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2:252" ht="15" customHeight="1">
      <c r="B220" s="16">
        <v>66</v>
      </c>
      <c r="C220" s="32" t="s">
        <v>247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2:252" ht="15" customHeight="1">
      <c r="B221" s="16">
        <v>67</v>
      </c>
      <c r="C221" s="32" t="s">
        <v>248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2:252" ht="15" customHeight="1">
      <c r="B222" s="16">
        <v>68</v>
      </c>
      <c r="C222" s="32" t="s">
        <v>249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2:252" ht="15" customHeight="1">
      <c r="B223" s="16">
        <v>69</v>
      </c>
      <c r="C223" s="32" t="s">
        <v>250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2:252" ht="15" customHeight="1">
      <c r="B224" s="16">
        <v>70</v>
      </c>
      <c r="C224" s="32" t="s">
        <v>251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2:252" ht="15" customHeight="1">
      <c r="B225" s="16">
        <v>71</v>
      </c>
      <c r="C225" s="32" t="s">
        <v>252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2:252" ht="15" customHeight="1">
      <c r="B226" s="16">
        <v>72</v>
      </c>
      <c r="C226" s="32" t="s">
        <v>253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2:252" ht="15" customHeight="1">
      <c r="B227" s="16">
        <v>73</v>
      </c>
      <c r="C227" s="32" t="s">
        <v>254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2:252" ht="15" customHeight="1">
      <c r="B228" s="16">
        <v>74</v>
      </c>
      <c r="C228" s="32" t="s">
        <v>255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2:252" ht="15" customHeight="1">
      <c r="B229" s="16">
        <v>75</v>
      </c>
      <c r="C229" s="32" t="s">
        <v>256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2:252" ht="15" customHeight="1">
      <c r="B230" s="16">
        <v>76</v>
      </c>
      <c r="C230" s="32" t="s">
        <v>257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2:252" ht="15" customHeight="1">
      <c r="B231" s="16">
        <v>77</v>
      </c>
      <c r="C231" s="32" t="s">
        <v>258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2:252" ht="15" customHeight="1">
      <c r="B232" s="16">
        <v>78</v>
      </c>
      <c r="C232" s="32" t="s">
        <v>259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2:252" ht="15" customHeight="1">
      <c r="B233" s="16">
        <v>79</v>
      </c>
      <c r="C233" s="32" t="s">
        <v>260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2:252" ht="15" customHeight="1">
      <c r="B234" s="16">
        <v>80</v>
      </c>
      <c r="C234" s="32" t="s">
        <v>261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2:252" ht="15" customHeight="1">
      <c r="B235" s="16">
        <v>81</v>
      </c>
      <c r="C235" s="32" t="s">
        <v>262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2:252" ht="15" customHeight="1">
      <c r="B236" s="16">
        <v>82</v>
      </c>
      <c r="C236" s="32" t="s">
        <v>263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2:252" ht="15" customHeight="1">
      <c r="B237" s="16">
        <v>83</v>
      </c>
      <c r="C237" s="32" t="s">
        <v>264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2:252" ht="15" customHeight="1">
      <c r="B238" s="16">
        <v>84</v>
      </c>
      <c r="C238" s="32" t="s">
        <v>265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2:252" ht="15" customHeight="1">
      <c r="B239" s="16">
        <v>85</v>
      </c>
      <c r="C239" s="32" t="s">
        <v>266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2:252" ht="15" customHeight="1">
      <c r="B240" s="16">
        <v>86</v>
      </c>
      <c r="C240" s="32" t="s">
        <v>267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2:252" ht="15" customHeight="1">
      <c r="B241" s="16">
        <v>87</v>
      </c>
      <c r="C241" s="32" t="s">
        <v>268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2:252" ht="15" customHeight="1">
      <c r="B242" s="16">
        <v>88</v>
      </c>
      <c r="C242" s="32" t="s">
        <v>269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2:252" ht="15" customHeight="1">
      <c r="B243" s="16">
        <v>89</v>
      </c>
      <c r="C243" s="32" t="s">
        <v>270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2:252" ht="15" customHeight="1">
      <c r="B244" s="16">
        <v>90</v>
      </c>
      <c r="C244" s="32" t="s">
        <v>271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2:252" ht="15" customHeight="1">
      <c r="B245" s="16">
        <v>91</v>
      </c>
      <c r="C245" s="32" t="s">
        <v>272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2:252" ht="15" customHeight="1">
      <c r="B246" s="16">
        <v>92</v>
      </c>
      <c r="C246" s="32" t="s">
        <v>273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2:252" ht="15" customHeight="1">
      <c r="B247" s="16">
        <v>93</v>
      </c>
      <c r="C247" s="32" t="s">
        <v>274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2:252" ht="15" customHeight="1">
      <c r="B248" s="16">
        <v>94</v>
      </c>
      <c r="C248" s="32" t="s">
        <v>275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2:252" ht="15" customHeight="1">
      <c r="B249" s="16">
        <v>95</v>
      </c>
      <c r="C249" s="32" t="s">
        <v>276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2:252" ht="15" customHeight="1">
      <c r="B250" s="16">
        <v>96</v>
      </c>
      <c r="C250" s="32" t="s">
        <v>277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2:7" ht="15" customHeight="1">
      <c r="B251" s="16">
        <v>97</v>
      </c>
      <c r="C251" s="32" t="s">
        <v>278</v>
      </c>
      <c r="D251" s="4"/>
      <c r="E251" s="4"/>
      <c r="F251" s="4"/>
      <c r="G251" s="4"/>
    </row>
    <row r="252" spans="2:7" ht="15" customHeight="1">
      <c r="B252" s="16">
        <v>98</v>
      </c>
      <c r="C252" s="32" t="s">
        <v>279</v>
      </c>
      <c r="D252" s="4"/>
      <c r="E252" s="4"/>
      <c r="F252" s="4"/>
      <c r="G252" s="4"/>
    </row>
    <row r="253" spans="2:7" ht="15" customHeight="1">
      <c r="B253" s="16">
        <v>99</v>
      </c>
      <c r="C253" s="32" t="s">
        <v>280</v>
      </c>
      <c r="D253" s="4"/>
      <c r="E253" s="4"/>
      <c r="F253" s="4"/>
      <c r="G253" s="4"/>
    </row>
    <row r="254" spans="2:7" ht="15" customHeight="1">
      <c r="B254" s="16">
        <v>100</v>
      </c>
      <c r="C254" s="32" t="s">
        <v>281</v>
      </c>
      <c r="D254" s="4"/>
      <c r="E254" s="4"/>
      <c r="F254" s="4"/>
      <c r="G254" s="4"/>
    </row>
    <row r="255" spans="2:7" ht="15" customHeight="1">
      <c r="B255" s="16">
        <v>101</v>
      </c>
      <c r="C255" s="32" t="s">
        <v>282</v>
      </c>
      <c r="D255" s="4"/>
      <c r="E255" s="4"/>
      <c r="F255" s="4"/>
      <c r="G255" s="4"/>
    </row>
    <row r="256" spans="2:7" ht="15" customHeight="1">
      <c r="B256" s="16">
        <v>102</v>
      </c>
      <c r="C256" s="32" t="s">
        <v>283</v>
      </c>
      <c r="D256" s="4"/>
      <c r="E256" s="4"/>
      <c r="F256" s="4"/>
      <c r="G256" s="4"/>
    </row>
    <row r="257" spans="2:7" ht="15" customHeight="1">
      <c r="B257" s="16">
        <v>103</v>
      </c>
      <c r="C257" s="32" t="s">
        <v>284</v>
      </c>
      <c r="D257" s="4"/>
      <c r="E257" s="4"/>
      <c r="F257" s="4"/>
      <c r="G257" s="4"/>
    </row>
    <row r="258" spans="2:7" ht="15" customHeight="1">
      <c r="B258" s="16">
        <v>94</v>
      </c>
      <c r="C258" s="32" t="s">
        <v>285</v>
      </c>
      <c r="D258" s="4"/>
      <c r="E258" s="4"/>
      <c r="F258" s="4"/>
      <c r="G258" s="4"/>
    </row>
    <row r="259" spans="2:7" ht="15" customHeight="1">
      <c r="B259" s="16">
        <v>95</v>
      </c>
      <c r="C259" s="32" t="s">
        <v>286</v>
      </c>
      <c r="D259" s="4"/>
      <c r="E259" s="4"/>
      <c r="F259" s="4"/>
      <c r="G259" s="4"/>
    </row>
    <row r="260" spans="2:7" ht="15" customHeight="1">
      <c r="B260" s="16">
        <v>96</v>
      </c>
      <c r="C260" s="32" t="s">
        <v>287</v>
      </c>
      <c r="D260" s="4"/>
      <c r="E260" s="4"/>
      <c r="F260" s="4"/>
      <c r="G260" s="4"/>
    </row>
    <row r="261" spans="2:7" ht="15" customHeight="1">
      <c r="B261" s="16">
        <v>97</v>
      </c>
      <c r="C261" s="32"/>
      <c r="D261" s="4"/>
      <c r="E261" s="4"/>
      <c r="F261" s="4"/>
      <c r="G261" s="4"/>
    </row>
    <row r="262" spans="2:7" ht="15" customHeight="1">
      <c r="B262" s="16">
        <v>98</v>
      </c>
      <c r="C262" s="32"/>
      <c r="D262" s="4"/>
      <c r="E262" s="4"/>
      <c r="F262" s="4"/>
      <c r="G262" s="4"/>
    </row>
    <row r="263" spans="2:7" ht="15" customHeight="1">
      <c r="B263" s="16">
        <v>99</v>
      </c>
      <c r="C263" s="32"/>
      <c r="D263" s="4"/>
      <c r="E263" s="4"/>
      <c r="F263" s="4"/>
      <c r="G263" s="4"/>
    </row>
    <row r="264" spans="2:7" ht="15" customHeight="1">
      <c r="B264" s="16">
        <v>100</v>
      </c>
      <c r="C264" s="34"/>
      <c r="D264" s="4"/>
      <c r="E264" s="4"/>
      <c r="F264" s="4"/>
      <c r="G264" s="4"/>
    </row>
    <row r="265" spans="4:252" ht="15" customHeight="1">
      <c r="D265" s="4"/>
      <c r="E265" s="4"/>
      <c r="F265" s="4"/>
      <c r="G265" s="4"/>
      <c r="IN265"/>
      <c r="IO265"/>
      <c r="IP265"/>
      <c r="IQ265"/>
      <c r="IR265"/>
    </row>
    <row r="266" spans="2:252" ht="15" customHeight="1">
      <c r="B266" s="29"/>
      <c r="C266" s="15" t="s">
        <v>288</v>
      </c>
      <c r="D266" s="4"/>
      <c r="E266" s="4"/>
      <c r="F266" s="4"/>
      <c r="G266" s="4"/>
      <c r="IN266"/>
      <c r="IO266"/>
      <c r="IP266"/>
      <c r="IQ266"/>
      <c r="IR266"/>
    </row>
    <row r="267" spans="1:256" s="4" customFormat="1" ht="15" customHeight="1">
      <c r="A267"/>
      <c r="B267" s="16"/>
      <c r="C267" s="35" t="s">
        <v>289</v>
      </c>
      <c r="IN267"/>
      <c r="IO267"/>
      <c r="IP267"/>
      <c r="IQ267"/>
      <c r="IR267"/>
      <c r="IT267"/>
      <c r="IU267"/>
      <c r="IV267"/>
    </row>
    <row r="268" spans="1:256" s="4" customFormat="1" ht="15" customHeight="1">
      <c r="A268"/>
      <c r="B268" s="16"/>
      <c r="C268" s="35" t="s">
        <v>290</v>
      </c>
      <c r="IN268"/>
      <c r="IO268"/>
      <c r="IP268"/>
      <c r="IQ268"/>
      <c r="IR268"/>
      <c r="IT268"/>
      <c r="IU268"/>
      <c r="IV268"/>
    </row>
    <row r="269" spans="1:256" s="4" customFormat="1" ht="15" customHeight="1">
      <c r="A269"/>
      <c r="B269" s="16"/>
      <c r="C269" s="35" t="s">
        <v>291</v>
      </c>
      <c r="IN269"/>
      <c r="IO269"/>
      <c r="IP269"/>
      <c r="IQ269"/>
      <c r="IR269"/>
      <c r="IT269"/>
      <c r="IU269"/>
      <c r="IV269"/>
    </row>
    <row r="270" spans="1:256" s="4" customFormat="1" ht="14.25">
      <c r="A270"/>
      <c r="B270" s="16"/>
      <c r="C270" s="35" t="s">
        <v>292</v>
      </c>
      <c r="IN270"/>
      <c r="IO270"/>
      <c r="IP270"/>
      <c r="IQ270"/>
      <c r="IR270"/>
      <c r="IT270"/>
      <c r="IU270"/>
      <c r="IV270"/>
    </row>
    <row r="271" spans="1:256" s="4" customFormat="1" ht="33.75" customHeight="1">
      <c r="A271"/>
      <c r="B271" s="16"/>
      <c r="C271" s="35" t="s">
        <v>293</v>
      </c>
      <c r="IN271"/>
      <c r="IO271"/>
      <c r="IP271"/>
      <c r="IQ271"/>
      <c r="IR271"/>
      <c r="IT271"/>
      <c r="IU271"/>
      <c r="IV271"/>
    </row>
    <row r="272" spans="1:256" s="4" customFormat="1" ht="15" customHeight="1">
      <c r="A272"/>
      <c r="B272" s="16"/>
      <c r="C272" s="35" t="s">
        <v>294</v>
      </c>
      <c r="IN272"/>
      <c r="IO272"/>
      <c r="IP272"/>
      <c r="IQ272"/>
      <c r="IR272"/>
      <c r="IT272"/>
      <c r="IU272"/>
      <c r="IV272"/>
    </row>
    <row r="273" spans="1:256" s="4" customFormat="1" ht="15" customHeight="1">
      <c r="A273"/>
      <c r="B273" s="16"/>
      <c r="C273" s="35" t="s">
        <v>295</v>
      </c>
      <c r="IN273"/>
      <c r="IO273"/>
      <c r="IP273"/>
      <c r="IQ273"/>
      <c r="IR273"/>
      <c r="IT273"/>
      <c r="IU273"/>
      <c r="IV273"/>
    </row>
    <row r="274" spans="1:256" s="4" customFormat="1" ht="15" customHeight="1">
      <c r="A274"/>
      <c r="B274" s="16"/>
      <c r="C274" s="35" t="s">
        <v>296</v>
      </c>
      <c r="IN274"/>
      <c r="IO274"/>
      <c r="IP274"/>
      <c r="IQ274"/>
      <c r="IR274"/>
      <c r="IT274"/>
      <c r="IU274"/>
      <c r="IV274"/>
    </row>
    <row r="275" spans="1:256" s="4" customFormat="1" ht="15" customHeight="1">
      <c r="A275"/>
      <c r="B275" s="16"/>
      <c r="C275" s="35" t="s">
        <v>297</v>
      </c>
      <c r="IN275"/>
      <c r="IO275"/>
      <c r="IP275"/>
      <c r="IQ275"/>
      <c r="IR275"/>
      <c r="IT275"/>
      <c r="IU275"/>
      <c r="IV275"/>
    </row>
    <row r="276" spans="1:256" s="4" customFormat="1" ht="15" customHeight="1">
      <c r="A276"/>
      <c r="B276" s="16"/>
      <c r="C276" s="35" t="s">
        <v>298</v>
      </c>
      <c r="IN276"/>
      <c r="IO276"/>
      <c r="IP276"/>
      <c r="IQ276"/>
      <c r="IR276"/>
      <c r="IT276"/>
      <c r="IU276"/>
      <c r="IV276"/>
    </row>
    <row r="277" spans="1:256" s="4" customFormat="1" ht="15" customHeight="1">
      <c r="A277"/>
      <c r="B277" s="16"/>
      <c r="C277" s="35" t="s">
        <v>299</v>
      </c>
      <c r="IN277"/>
      <c r="IO277"/>
      <c r="IP277"/>
      <c r="IQ277"/>
      <c r="IR277"/>
      <c r="IT277"/>
      <c r="IU277"/>
      <c r="IV277"/>
    </row>
    <row r="278" spans="1:256" s="4" customFormat="1" ht="15" customHeight="1">
      <c r="A278"/>
      <c r="B278" s="16"/>
      <c r="C278" s="35" t="s">
        <v>300</v>
      </c>
      <c r="IN278"/>
      <c r="IO278"/>
      <c r="IP278"/>
      <c r="IQ278"/>
      <c r="IR278"/>
      <c r="IT278"/>
      <c r="IU278"/>
      <c r="IV278"/>
    </row>
    <row r="279" spans="1:256" s="4" customFormat="1" ht="15" customHeight="1">
      <c r="A279"/>
      <c r="B279" s="16"/>
      <c r="C279" s="35" t="s">
        <v>301</v>
      </c>
      <c r="IN279"/>
      <c r="IO279"/>
      <c r="IP279"/>
      <c r="IQ279"/>
      <c r="IR279"/>
      <c r="IT279"/>
      <c r="IU279"/>
      <c r="IV279"/>
    </row>
    <row r="280" spans="1:256" s="4" customFormat="1" ht="15" customHeight="1">
      <c r="A280"/>
      <c r="B280" s="16"/>
      <c r="C280" s="35" t="s">
        <v>302</v>
      </c>
      <c r="IN280"/>
      <c r="IO280"/>
      <c r="IP280"/>
      <c r="IQ280"/>
      <c r="IR280"/>
      <c r="IT280"/>
      <c r="IU280"/>
      <c r="IV280"/>
    </row>
    <row r="281" spans="1:256" s="4" customFormat="1" ht="15" customHeight="1">
      <c r="A281"/>
      <c r="B281" s="16"/>
      <c r="C281" s="35" t="s">
        <v>303</v>
      </c>
      <c r="IN281"/>
      <c r="IO281"/>
      <c r="IP281"/>
      <c r="IQ281"/>
      <c r="IR281"/>
      <c r="IT281"/>
      <c r="IU281"/>
      <c r="IV281"/>
    </row>
    <row r="282" spans="1:256" s="4" customFormat="1" ht="15" customHeight="1">
      <c r="A282"/>
      <c r="B282" s="16"/>
      <c r="C282" s="35" t="s">
        <v>304</v>
      </c>
      <c r="IN282"/>
      <c r="IO282"/>
      <c r="IP282"/>
      <c r="IQ282"/>
      <c r="IR282"/>
      <c r="IT282"/>
      <c r="IU282"/>
      <c r="IV282"/>
    </row>
    <row r="283" spans="1:256" s="4" customFormat="1" ht="15" customHeight="1">
      <c r="A283"/>
      <c r="B283" s="16"/>
      <c r="C283" s="35" t="s">
        <v>305</v>
      </c>
      <c r="IN283"/>
      <c r="IO283"/>
      <c r="IP283"/>
      <c r="IQ283"/>
      <c r="IR283"/>
      <c r="IT283"/>
      <c r="IU283"/>
      <c r="IV283"/>
    </row>
    <row r="284" spans="1:256" s="4" customFormat="1" ht="15" customHeight="1">
      <c r="A284"/>
      <c r="B284" s="16"/>
      <c r="C284" s="35" t="s">
        <v>306</v>
      </c>
      <c r="IN284"/>
      <c r="IO284"/>
      <c r="IP284"/>
      <c r="IQ284"/>
      <c r="IR284"/>
      <c r="IT284"/>
      <c r="IU284"/>
      <c r="IV284"/>
    </row>
    <row r="285" spans="1:256" s="4" customFormat="1" ht="15" customHeight="1">
      <c r="A285"/>
      <c r="B285" s="16"/>
      <c r="C285" s="35" t="s">
        <v>307</v>
      </c>
      <c r="IN285"/>
      <c r="IO285"/>
      <c r="IP285"/>
      <c r="IQ285"/>
      <c r="IR285"/>
      <c r="IT285"/>
      <c r="IU285"/>
      <c r="IV285"/>
    </row>
    <row r="286" spans="1:256" s="4" customFormat="1" ht="15" customHeight="1">
      <c r="A286"/>
      <c r="B286" s="16"/>
      <c r="C286" s="35" t="s">
        <v>308</v>
      </c>
      <c r="IN286"/>
      <c r="IO286"/>
      <c r="IP286"/>
      <c r="IQ286"/>
      <c r="IR286"/>
      <c r="IT286"/>
      <c r="IU286"/>
      <c r="IV286"/>
    </row>
    <row r="287" spans="1:256" s="4" customFormat="1" ht="15" customHeight="1">
      <c r="A287"/>
      <c r="B287" s="16"/>
      <c r="C287" s="35" t="s">
        <v>309</v>
      </c>
      <c r="IN287"/>
      <c r="IO287"/>
      <c r="IP287"/>
      <c r="IQ287"/>
      <c r="IR287"/>
      <c r="IT287"/>
      <c r="IU287"/>
      <c r="IV287"/>
    </row>
    <row r="288" spans="1:256" s="4" customFormat="1" ht="15" customHeight="1">
      <c r="A288"/>
      <c r="B288" s="16"/>
      <c r="C288" s="35" t="s">
        <v>310</v>
      </c>
      <c r="IN288"/>
      <c r="IO288"/>
      <c r="IP288"/>
      <c r="IQ288"/>
      <c r="IR288"/>
      <c r="IT288"/>
      <c r="IU288"/>
      <c r="IV288"/>
    </row>
    <row r="289" spans="1:256" s="4" customFormat="1" ht="15" customHeight="1">
      <c r="A289"/>
      <c r="B289" s="16"/>
      <c r="C289" s="35" t="s">
        <v>311</v>
      </c>
      <c r="IN289"/>
      <c r="IO289"/>
      <c r="IP289"/>
      <c r="IQ289"/>
      <c r="IR289"/>
      <c r="IT289"/>
      <c r="IU289"/>
      <c r="IV289"/>
    </row>
    <row r="290" spans="1:256" s="4" customFormat="1" ht="15" customHeight="1">
      <c r="A290"/>
      <c r="B290" s="16"/>
      <c r="C290" s="35" t="s">
        <v>312</v>
      </c>
      <c r="IN290"/>
      <c r="IO290"/>
      <c r="IP290"/>
      <c r="IQ290"/>
      <c r="IR290"/>
      <c r="IT290"/>
      <c r="IU290"/>
      <c r="IV290"/>
    </row>
    <row r="291" spans="1:256" s="4" customFormat="1" ht="15" customHeight="1">
      <c r="A291"/>
      <c r="B291" s="16"/>
      <c r="C291" s="35" t="s">
        <v>313</v>
      </c>
      <c r="IN291"/>
      <c r="IO291"/>
      <c r="IP291"/>
      <c r="IQ291"/>
      <c r="IR291"/>
      <c r="IT291"/>
      <c r="IU291"/>
      <c r="IV291"/>
    </row>
    <row r="292" spans="1:256" s="4" customFormat="1" ht="15" customHeight="1">
      <c r="A292"/>
      <c r="B292" s="16"/>
      <c r="C292" s="35" t="s">
        <v>314</v>
      </c>
      <c r="IN292"/>
      <c r="IO292"/>
      <c r="IP292"/>
      <c r="IQ292"/>
      <c r="IR292"/>
      <c r="IT292"/>
      <c r="IU292"/>
      <c r="IV292"/>
    </row>
    <row r="293" spans="1:256" s="4" customFormat="1" ht="15" customHeight="1">
      <c r="A293"/>
      <c r="B293" s="16"/>
      <c r="C293" s="35" t="s">
        <v>315</v>
      </c>
      <c r="IN293"/>
      <c r="IO293"/>
      <c r="IP293"/>
      <c r="IQ293"/>
      <c r="IR293"/>
      <c r="IT293"/>
      <c r="IU293"/>
      <c r="IV293"/>
    </row>
    <row r="294" spans="1:256" s="4" customFormat="1" ht="15" customHeight="1">
      <c r="A294"/>
      <c r="B294" s="16"/>
      <c r="C294" s="35" t="s">
        <v>316</v>
      </c>
      <c r="IN294"/>
      <c r="IO294"/>
      <c r="IP294"/>
      <c r="IQ294"/>
      <c r="IR294"/>
      <c r="IT294"/>
      <c r="IU294"/>
      <c r="IV294"/>
    </row>
    <row r="295" spans="1:256" s="4" customFormat="1" ht="15" customHeight="1">
      <c r="A295"/>
      <c r="B295" s="16"/>
      <c r="C295" s="35" t="s">
        <v>317</v>
      </c>
      <c r="IN295"/>
      <c r="IO295"/>
      <c r="IP295"/>
      <c r="IQ295"/>
      <c r="IR295"/>
      <c r="IT295"/>
      <c r="IU295"/>
      <c r="IV295"/>
    </row>
    <row r="296" spans="1:256" s="4" customFormat="1" ht="15" customHeight="1">
      <c r="A296"/>
      <c r="B296" s="16"/>
      <c r="C296" s="35" t="s">
        <v>318</v>
      </c>
      <c r="IN296"/>
      <c r="IO296"/>
      <c r="IP296"/>
      <c r="IQ296"/>
      <c r="IR296"/>
      <c r="IT296"/>
      <c r="IU296"/>
      <c r="IV296"/>
    </row>
    <row r="297" spans="1:256" s="4" customFormat="1" ht="15" customHeight="1">
      <c r="A297"/>
      <c r="B297" s="16"/>
      <c r="C297" s="35" t="s">
        <v>319</v>
      </c>
      <c r="IN297"/>
      <c r="IO297"/>
      <c r="IP297"/>
      <c r="IQ297"/>
      <c r="IR297"/>
      <c r="IT297"/>
      <c r="IU297"/>
      <c r="IV297"/>
    </row>
    <row r="298" spans="1:256" s="4" customFormat="1" ht="15" customHeight="1">
      <c r="A298"/>
      <c r="B298" s="16"/>
      <c r="C298" s="35" t="s">
        <v>320</v>
      </c>
      <c r="IN298"/>
      <c r="IO298"/>
      <c r="IP298"/>
      <c r="IQ298"/>
      <c r="IR298"/>
      <c r="IT298"/>
      <c r="IU298"/>
      <c r="IV298"/>
    </row>
    <row r="299" spans="1:256" s="4" customFormat="1" ht="15" customHeight="1">
      <c r="A299"/>
      <c r="B299" s="16"/>
      <c r="C299" s="35" t="s">
        <v>321</v>
      </c>
      <c r="IN299"/>
      <c r="IO299"/>
      <c r="IP299"/>
      <c r="IQ299"/>
      <c r="IR299"/>
      <c r="IT299"/>
      <c r="IU299"/>
      <c r="IV299"/>
    </row>
    <row r="300" spans="1:256" s="4" customFormat="1" ht="15" customHeight="1">
      <c r="A300"/>
      <c r="B300" s="16"/>
      <c r="C300" s="35" t="s">
        <v>322</v>
      </c>
      <c r="IN300"/>
      <c r="IO300"/>
      <c r="IP300"/>
      <c r="IQ300"/>
      <c r="IR300"/>
      <c r="IT300"/>
      <c r="IU300"/>
      <c r="IV300"/>
    </row>
    <row r="301" spans="1:256" s="4" customFormat="1" ht="15" customHeight="1">
      <c r="A301"/>
      <c r="B301" s="16"/>
      <c r="C301" s="35" t="s">
        <v>323</v>
      </c>
      <c r="IN301"/>
      <c r="IO301"/>
      <c r="IP301"/>
      <c r="IQ301"/>
      <c r="IR301"/>
      <c r="IT301"/>
      <c r="IU301"/>
      <c r="IV301"/>
    </row>
    <row r="302" spans="1:256" s="4" customFormat="1" ht="15" customHeight="1">
      <c r="A302"/>
      <c r="B302" s="16"/>
      <c r="C302" s="35" t="s">
        <v>324</v>
      </c>
      <c r="IN302"/>
      <c r="IO302"/>
      <c r="IP302"/>
      <c r="IQ302"/>
      <c r="IR302"/>
      <c r="IT302"/>
      <c r="IU302"/>
      <c r="IV302"/>
    </row>
    <row r="303" spans="1:256" s="4" customFormat="1" ht="15" customHeight="1">
      <c r="A303"/>
      <c r="B303" s="16"/>
      <c r="C303" s="35" t="s">
        <v>325</v>
      </c>
      <c r="IN303"/>
      <c r="IO303"/>
      <c r="IP303"/>
      <c r="IQ303"/>
      <c r="IR303"/>
      <c r="IT303"/>
      <c r="IU303"/>
      <c r="IV303"/>
    </row>
    <row r="304" spans="1:256" s="4" customFormat="1" ht="15" customHeight="1">
      <c r="A304"/>
      <c r="B304" s="16"/>
      <c r="C304" s="35" t="s">
        <v>326</v>
      </c>
      <c r="IN304"/>
      <c r="IO304"/>
      <c r="IP304"/>
      <c r="IQ304"/>
      <c r="IR304"/>
      <c r="IT304"/>
      <c r="IU304"/>
      <c r="IV304"/>
    </row>
    <row r="305" spans="1:256" s="4" customFormat="1" ht="15" customHeight="1">
      <c r="A305"/>
      <c r="B305" s="16"/>
      <c r="C305" s="35" t="s">
        <v>327</v>
      </c>
      <c r="IN305"/>
      <c r="IO305"/>
      <c r="IP305"/>
      <c r="IQ305"/>
      <c r="IR305"/>
      <c r="IT305"/>
      <c r="IU305"/>
      <c r="IV305"/>
    </row>
    <row r="306" spans="1:256" s="4" customFormat="1" ht="15" customHeight="1">
      <c r="A306"/>
      <c r="B306" s="16"/>
      <c r="C306" s="35" t="s">
        <v>328</v>
      </c>
      <c r="IN306"/>
      <c r="IO306"/>
      <c r="IP306"/>
      <c r="IQ306"/>
      <c r="IR306"/>
      <c r="IT306"/>
      <c r="IU306"/>
      <c r="IV306"/>
    </row>
    <row r="307" spans="1:256" s="4" customFormat="1" ht="15" customHeight="1">
      <c r="A307"/>
      <c r="B307" s="16"/>
      <c r="C307" s="35" t="s">
        <v>329</v>
      </c>
      <c r="IN307"/>
      <c r="IO307"/>
      <c r="IP307"/>
      <c r="IQ307"/>
      <c r="IR307"/>
      <c r="IT307"/>
      <c r="IU307"/>
      <c r="IV307"/>
    </row>
    <row r="308" spans="1:256" s="4" customFormat="1" ht="15" customHeight="1">
      <c r="A308"/>
      <c r="B308" s="16"/>
      <c r="C308" s="35" t="s">
        <v>330</v>
      </c>
      <c r="IN308"/>
      <c r="IO308"/>
      <c r="IP308"/>
      <c r="IQ308"/>
      <c r="IR308"/>
      <c r="IT308"/>
      <c r="IU308"/>
      <c r="IV308"/>
    </row>
    <row r="309" spans="1:256" s="4" customFormat="1" ht="15" customHeight="1">
      <c r="A309"/>
      <c r="B309" s="16"/>
      <c r="C309" s="35" t="s">
        <v>331</v>
      </c>
      <c r="IN309"/>
      <c r="IO309"/>
      <c r="IP309"/>
      <c r="IQ309"/>
      <c r="IR309"/>
      <c r="IT309"/>
      <c r="IU309"/>
      <c r="IV309"/>
    </row>
    <row r="310" spans="1:252" ht="15" customHeight="1">
      <c r="A310"/>
      <c r="C310" s="35" t="s">
        <v>332</v>
      </c>
      <c r="G310" s="4"/>
      <c r="IN310"/>
      <c r="IO310"/>
      <c r="IP310"/>
      <c r="IQ310"/>
      <c r="IR310"/>
    </row>
    <row r="311" spans="1:252" ht="15" customHeight="1">
      <c r="A311"/>
      <c r="C311" s="35" t="s">
        <v>333</v>
      </c>
      <c r="G311" s="4"/>
      <c r="IN311"/>
      <c r="IO311"/>
      <c r="IP311"/>
      <c r="IQ311"/>
      <c r="IR311"/>
    </row>
    <row r="312" spans="1:256" s="4" customFormat="1" ht="15" customHeight="1">
      <c r="A312"/>
      <c r="B312" s="16"/>
      <c r="C312" s="35" t="s">
        <v>334</v>
      </c>
      <c r="IN312"/>
      <c r="IO312"/>
      <c r="IP312"/>
      <c r="IQ312"/>
      <c r="IR312"/>
      <c r="IT312"/>
      <c r="IU312"/>
      <c r="IV312"/>
    </row>
    <row r="313" spans="1:256" s="4" customFormat="1" ht="15" customHeight="1">
      <c r="A313"/>
      <c r="B313" s="16"/>
      <c r="C313" s="35" t="s">
        <v>335</v>
      </c>
      <c r="IN313"/>
      <c r="IO313"/>
      <c r="IP313"/>
      <c r="IQ313"/>
      <c r="IR313"/>
      <c r="IT313"/>
      <c r="IU313"/>
      <c r="IV313"/>
    </row>
    <row r="314" spans="1:256" s="4" customFormat="1" ht="15" customHeight="1">
      <c r="A314"/>
      <c r="B314" s="16"/>
      <c r="C314" s="35" t="s">
        <v>336</v>
      </c>
      <c r="IN314"/>
      <c r="IO314"/>
      <c r="IP314"/>
      <c r="IQ314"/>
      <c r="IR314"/>
      <c r="IT314"/>
      <c r="IU314"/>
      <c r="IV314"/>
    </row>
    <row r="315" spans="1:256" s="4" customFormat="1" ht="14.25">
      <c r="A315"/>
      <c r="B315" s="16"/>
      <c r="C315" s="35" t="s">
        <v>337</v>
      </c>
      <c r="IN315"/>
      <c r="IO315"/>
      <c r="IP315"/>
      <c r="IQ315"/>
      <c r="IR315"/>
      <c r="IT315"/>
      <c r="IU315"/>
      <c r="IV315"/>
    </row>
    <row r="316" spans="1:256" s="4" customFormat="1" ht="14.25">
      <c r="A316"/>
      <c r="B316" s="16"/>
      <c r="C316" s="35" t="s">
        <v>338</v>
      </c>
      <c r="IN316"/>
      <c r="IO316"/>
      <c r="IP316"/>
      <c r="IQ316"/>
      <c r="IR316"/>
      <c r="IT316"/>
      <c r="IU316"/>
      <c r="IV316"/>
    </row>
    <row r="317" spans="1:252" ht="12.75">
      <c r="A317"/>
      <c r="C317" s="35" t="s">
        <v>339</v>
      </c>
      <c r="G317" s="4"/>
      <c r="IN317"/>
      <c r="IO317"/>
      <c r="IP317"/>
      <c r="IQ317"/>
      <c r="IR317"/>
    </row>
    <row r="318" spans="1:252" ht="12.75">
      <c r="A318"/>
      <c r="C318" s="36" t="s">
        <v>339</v>
      </c>
      <c r="G318" s="4"/>
      <c r="IN318"/>
      <c r="IO318"/>
      <c r="IP318"/>
      <c r="IQ318"/>
      <c r="IR318"/>
    </row>
  </sheetData>
  <sheetProtection selectLockedCells="1" selectUnlockedCells="1"/>
  <dataValidations count="6">
    <dataValidation type="list" allowBlank="1" showInputMessage="1" showErrorMessage="1" promptTitle="Unidade Curricular" prompt="Selecione o Código e Nome da Unidade Curricular&#10;" sqref="C10">
      <formula1>Geral!$C$17:$C$104</formula1>
      <formula2>0</formula2>
    </dataValidation>
    <dataValidation type="list" allowBlank="1" showInputMessage="1" showErrorMessage="1" promptTitle="Período Letivo" prompt="Digite o Período Letivo (1 ou 2)&#10;" sqref="C9">
      <formula1>"1,2"</formula1>
      <formula2>0</formula2>
    </dataValidation>
    <dataValidation type="whole" allowBlank="1" showInputMessage="1" showErrorMessage="1" promptTitle="Ano" prompt="Digite o Ano Letivo" sqref="C6">
      <formula1>2000</formula1>
      <formula2>2099</formula2>
    </dataValidation>
    <dataValidation errorStyle="information" type="list" allowBlank="1" showInputMessage="1" showErrorMessage="1" promptTitle="Nome do Professor" prompt="Selecione o nome do Professor da Turma&#10;" error="Se o seu nome não aparece na listagem, insira-o na relação de Professores&#10;" sqref="C14">
      <formula1>Geral!$C$150:$C$262</formula1>
      <formula2>0</formula2>
    </dataValidation>
    <dataValidation type="date" operator="notEqual" allowBlank="1" showInputMessage="1" showErrorMessage="1" promptTitle="Data de Início do Semestre" sqref="C7:C8">
      <formula1>'/tmp/tmpar_egnfj\Users\moecke\Dropbox\IFSC\ANO2013-1\CIL29003\[DIARIO 2013-1 C290 CIL29003.xls]Geral'!C8</formula1>
    </dataValidation>
    <dataValidation type="list" allowBlank="1" showInputMessage="1" showErrorMessage="1" promptTitle="Numero da Turma" prompt="Selecione o Número da Turma&#10;" errorTitle="Número da turma" sqref="C5">
      <formula1>Geral!$C$107:$C$147</formula1>
      <formula2>0</formula2>
    </dataValidation>
  </dataValidations>
  <hyperlinks>
    <hyperlink ref="L17" r:id="rId1" display="http://wiki.sj.ifsc.edu.br/wiki/index.php/Curso_Superior_de_Tecnologia_em_Sistemas_de_Telecomunica%C3%A7%C3%B5es"/>
  </hyperlink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D30" sqref="D30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27.421875" style="128" customWidth="1"/>
    <col min="6" max="6" width="4.7109375" style="253" customWidth="1"/>
    <col min="7" max="7" width="3.8515625" style="253" customWidth="1"/>
    <col min="8" max="8" width="6.8515625" style="253" customWidth="1"/>
    <col min="9" max="9" width="120.7109375" style="253" customWidth="1"/>
    <col min="10" max="16384" width="9.140625" style="253" customWidth="1"/>
  </cols>
  <sheetData>
    <row r="1" spans="1:6" s="128" customFormat="1" ht="75" customHeight="1">
      <c r="A1" s="130"/>
      <c r="B1" s="130"/>
      <c r="C1" s="130"/>
      <c r="D1" s="130"/>
      <c r="E1" s="130"/>
      <c r="F1" s="130"/>
    </row>
    <row r="2" spans="1:5" s="258" customFormat="1" ht="15" customHeight="1">
      <c r="A2" s="255">
        <f>Alunos!A1</f>
        <v>0</v>
      </c>
      <c r="B2" s="255"/>
      <c r="C2" s="256"/>
      <c r="D2" s="257"/>
      <c r="E2" s="135"/>
    </row>
    <row r="3" spans="1:5" s="258" customFormat="1" ht="15" customHeight="1">
      <c r="A3" s="259">
        <f>Alunos!A2</f>
        <v>0</v>
      </c>
      <c r="B3" s="259"/>
      <c r="D3" s="257"/>
      <c r="E3" s="135"/>
    </row>
    <row r="4" spans="1:5" s="128" customFormat="1" ht="12.75" customHeight="1" hidden="1">
      <c r="A4" s="231"/>
      <c r="B4" s="231"/>
      <c r="C4" s="231"/>
      <c r="D4" s="231"/>
      <c r="E4" s="128">
        <f>Geral!C296</f>
        <v>0</v>
      </c>
    </row>
    <row r="5" spans="1:5" s="128" customFormat="1" ht="12.75" customHeight="1" hidden="1">
      <c r="A5" s="231"/>
      <c r="B5" s="231"/>
      <c r="C5" s="231"/>
      <c r="D5" s="231"/>
      <c r="E5" s="128">
        <f>Geral!C297</f>
        <v>0</v>
      </c>
    </row>
    <row r="6" spans="1:5" s="128" customFormat="1" ht="12.75" customHeight="1" hidden="1">
      <c r="A6" s="231"/>
      <c r="B6" s="231"/>
      <c r="C6" s="231"/>
      <c r="D6" s="231"/>
      <c r="E6" s="128">
        <f>Geral!C298</f>
        <v>0</v>
      </c>
    </row>
    <row r="7" spans="1:5" s="128" customFormat="1" ht="12.75" customHeight="1" hidden="1">
      <c r="A7" s="231"/>
      <c r="B7" s="231"/>
      <c r="C7" s="231"/>
      <c r="D7" s="231"/>
      <c r="E7" s="128">
        <f>Geral!C299</f>
        <v>0</v>
      </c>
    </row>
    <row r="8" spans="1:5" s="128" customFormat="1" ht="12.75" customHeight="1" hidden="1">
      <c r="A8" s="231"/>
      <c r="B8" s="231"/>
      <c r="C8" s="231"/>
      <c r="D8" s="231"/>
      <c r="E8" s="128">
        <f>Geral!C300</f>
        <v>0</v>
      </c>
    </row>
    <row r="9" spans="1:5" s="128" customFormat="1" ht="12.75" customHeight="1" hidden="1">
      <c r="A9" s="231"/>
      <c r="B9" s="231"/>
      <c r="C9" s="231"/>
      <c r="D9" s="231"/>
      <c r="E9" s="128">
        <f>Geral!C301</f>
        <v>0</v>
      </c>
    </row>
    <row r="10" spans="1:5" s="128" customFormat="1" ht="12.75" customHeight="1" hidden="1">
      <c r="A10" s="231"/>
      <c r="B10" s="231"/>
      <c r="C10" s="231"/>
      <c r="D10" s="231"/>
      <c r="E10" s="128">
        <f>Geral!C302</f>
        <v>0</v>
      </c>
    </row>
    <row r="11" spans="1:5" s="128" customFormat="1" ht="12.75" customHeight="1" hidden="1">
      <c r="A11" s="231"/>
      <c r="B11" s="231"/>
      <c r="C11" s="231"/>
      <c r="D11" s="231"/>
      <c r="E11" s="128">
        <f>Geral!C303</f>
        <v>0</v>
      </c>
    </row>
    <row r="12" spans="1:5" s="128" customFormat="1" ht="12.75" customHeight="1" hidden="1">
      <c r="A12" s="231"/>
      <c r="B12" s="231"/>
      <c r="C12" s="231"/>
      <c r="D12" s="231"/>
      <c r="E12" s="128">
        <f>Geral!C304</f>
        <v>0</v>
      </c>
    </row>
    <row r="13" spans="1:5" s="128" customFormat="1" ht="12.75" customHeight="1" hidden="1">
      <c r="A13" s="231"/>
      <c r="B13" s="231"/>
      <c r="C13" s="231"/>
      <c r="D13" s="231"/>
      <c r="E13" s="128">
        <f>Geral!C305</f>
        <v>0</v>
      </c>
    </row>
    <row r="14" spans="1:5" s="128" customFormat="1" ht="12.75" customHeight="1" hidden="1">
      <c r="A14" s="231"/>
      <c r="B14" s="231"/>
      <c r="C14" s="231"/>
      <c r="D14" s="231"/>
      <c r="E14" s="128">
        <f>Geral!C306</f>
        <v>0</v>
      </c>
    </row>
    <row r="15" spans="1:5" s="128" customFormat="1" ht="12.75" customHeight="1" hidden="1">
      <c r="A15" s="231"/>
      <c r="B15" s="231"/>
      <c r="C15" s="231"/>
      <c r="D15" s="231"/>
      <c r="E15" s="128">
        <f>Geral!C307</f>
        <v>0</v>
      </c>
    </row>
    <row r="16" spans="1:5" s="128" customFormat="1" ht="12.75" customHeight="1" hidden="1">
      <c r="A16" s="231"/>
      <c r="B16" s="231"/>
      <c r="C16" s="231"/>
      <c r="D16" s="231"/>
      <c r="E16" s="128">
        <f>Geral!C315</f>
        <v>0</v>
      </c>
    </row>
    <row r="17" spans="1:5" s="128" customFormat="1" ht="12.75" customHeight="1" hidden="1">
      <c r="A17" s="231"/>
      <c r="B17" s="231"/>
      <c r="C17" s="231"/>
      <c r="D17" s="231"/>
      <c r="E17" s="128">
        <f>Geral!C316</f>
        <v>0</v>
      </c>
    </row>
    <row r="18" spans="1:5" s="128" customFormat="1" ht="12.75" customHeight="1" hidden="1">
      <c r="A18" s="231"/>
      <c r="B18" s="231"/>
      <c r="C18" s="231"/>
      <c r="D18" s="231"/>
      <c r="E18" s="128">
        <f>Geral!C317</f>
        <v>0</v>
      </c>
    </row>
    <row r="19" spans="1:5" s="128" customFormat="1" ht="12.75" customHeight="1" hidden="1">
      <c r="A19" s="231"/>
      <c r="B19" s="231"/>
      <c r="C19" s="231"/>
      <c r="D19" s="231"/>
      <c r="E19" s="128">
        <f>Geral!C318</f>
        <v>0</v>
      </c>
    </row>
    <row r="20" spans="1:5" s="264" customFormat="1" ht="14.25" customHeight="1">
      <c r="A20" s="260" t="s">
        <v>345</v>
      </c>
      <c r="B20" s="261" t="s">
        <v>342</v>
      </c>
      <c r="C20" s="261" t="s">
        <v>340</v>
      </c>
      <c r="D20" s="262" t="s">
        <v>408</v>
      </c>
      <c r="E20" s="236" t="s">
        <v>409</v>
      </c>
    </row>
    <row r="21" spans="1:5" s="264" customFormat="1" ht="19.5" customHeight="1">
      <c r="A21" s="260"/>
      <c r="B21" s="261"/>
      <c r="C21" s="261"/>
      <c r="D21" s="265" t="s">
        <v>410</v>
      </c>
      <c r="E21" s="240" t="s">
        <v>406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5"/>
      <c r="F22" s="273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5"/>
      <c r="F23" s="273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5"/>
      <c r="F24" s="273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5"/>
      <c r="F25" s="273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5"/>
      <c r="F26" s="273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5"/>
      <c r="F27" s="273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5"/>
      <c r="F28" s="273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5"/>
      <c r="F29" s="273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5"/>
      <c r="F30" s="273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5"/>
      <c r="F31" s="273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5"/>
      <c r="F32" s="273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5"/>
      <c r="F33" s="273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5"/>
      <c r="F34" s="273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5"/>
      <c r="F35" s="273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5"/>
      <c r="F36" s="273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5"/>
      <c r="F37" s="273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5"/>
      <c r="F38" s="273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5"/>
      <c r="F39" s="273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5"/>
      <c r="F40" s="273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50"/>
      <c r="F41" s="273"/>
    </row>
    <row r="42" spans="1:5" ht="19.5" customHeight="1">
      <c r="A42" s="271" t="s">
        <v>407</v>
      </c>
      <c r="B42" s="271"/>
      <c r="C42" s="271"/>
      <c r="D42" s="271"/>
      <c r="E42" s="27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IV4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161.57421875" style="128" customWidth="1"/>
    <col min="2" max="2" width="3.8515625" style="128" customWidth="1"/>
    <col min="3" max="3" width="6.8515625" style="128" customWidth="1"/>
    <col min="4" max="4" width="120.7109375" style="128" customWidth="1"/>
    <col min="5" max="253" width="9.140625" style="128" customWidth="1"/>
  </cols>
  <sheetData>
    <row r="1" s="237" customFormat="1" ht="14.25" customHeight="1">
      <c r="A1" s="274" t="s">
        <v>411</v>
      </c>
    </row>
    <row r="2" s="237" customFormat="1" ht="19.5" customHeight="1">
      <c r="A2" s="275" t="s">
        <v>412</v>
      </c>
    </row>
    <row r="3" s="277" customFormat="1" ht="15" customHeight="1">
      <c r="A3" s="276" t="s">
        <v>413</v>
      </c>
    </row>
    <row r="4" s="277" customFormat="1" ht="15" customHeight="1">
      <c r="A4" s="278">
        <f>CONCATENATE("{{Cl|",Plan_Ens_1!C22," |",IF(Plan_Ens_1!A22&lt;&gt;"",DAY(Plan_Ens_1!A22),""),"/",IF(Plan_Ens_1!A22&lt;&gt;"",MONTH(Plan_Ens_1!A22),"")," | ",Plan_Ens_1!B22," | ",Plan_Ens_1!D22," | ",Plan_Ens_1!E22,"}}")</f>
        <v>0</v>
      </c>
    </row>
    <row r="5" s="277" customFormat="1" ht="15" customHeight="1">
      <c r="A5" s="278">
        <f>CONCATENATE("{{Cl|",Plan_Ens_1!C23," |",IF(Plan_Ens_1!A23&lt;&gt;"",DAY(Plan_Ens_1!A23),""),"/",IF(Plan_Ens_1!A23&lt;&gt;"",MONTH(Plan_Ens_1!A23),"")," | ",Plan_Ens_1!B23," | ",Plan_Ens_1!D23," | ",Plan_Ens_1!E23,"}}")</f>
        <v>0</v>
      </c>
    </row>
    <row r="6" s="277" customFormat="1" ht="15" customHeight="1">
      <c r="A6" s="278">
        <f>CONCATENATE("{{Cl|",Plan_Ens_1!C24," |",IF(Plan_Ens_1!A24&lt;&gt;"",DAY(Plan_Ens_1!A24),""),"/",IF(Plan_Ens_1!A24&lt;&gt;"",MONTH(Plan_Ens_1!A24),"")," | ",Plan_Ens_1!B24," | ",Plan_Ens_1!D24," | ",Plan_Ens_1!E24,"}}")</f>
        <v>0</v>
      </c>
    </row>
    <row r="7" s="277" customFormat="1" ht="15" customHeight="1">
      <c r="A7" s="278">
        <f>CONCATENATE("{{Cl|",Plan_Ens_1!C25," |",IF(Plan_Ens_1!A25&lt;&gt;"",DAY(Plan_Ens_1!A25),""),"/",IF(Plan_Ens_1!A25&lt;&gt;"",MONTH(Plan_Ens_1!A25),"")," | ",Plan_Ens_1!B25," | ",Plan_Ens_1!D25," | ",Plan_Ens_1!E25,"}}")</f>
        <v>0</v>
      </c>
    </row>
    <row r="8" s="277" customFormat="1" ht="15" customHeight="1">
      <c r="A8" s="278">
        <f>CONCATENATE("{{Cl|",Plan_Ens_1!C26," |",IF(Plan_Ens_1!A26&lt;&gt;"",DAY(Plan_Ens_1!A26),""),"/",IF(Plan_Ens_1!A26&lt;&gt;"",MONTH(Plan_Ens_1!A26),"")," | ",Plan_Ens_1!B26," | ",Plan_Ens_1!D26," | ",Plan_Ens_1!E26,"}}")</f>
        <v>0</v>
      </c>
    </row>
    <row r="9" s="277" customFormat="1" ht="15" customHeight="1">
      <c r="A9" s="278">
        <f>CONCATENATE("{{Cl|",Plan_Ens_1!C27," |",IF(Plan_Ens_1!A27&lt;&gt;"",DAY(Plan_Ens_1!A27),""),"/",IF(Plan_Ens_1!A27&lt;&gt;"",MONTH(Plan_Ens_1!A27),"")," | ",Plan_Ens_1!B27," | ",Plan_Ens_1!D27," | ",Plan_Ens_1!E27,"}}")</f>
        <v>0</v>
      </c>
    </row>
    <row r="10" s="277" customFormat="1" ht="15" customHeight="1">
      <c r="A10" s="278">
        <f>CONCATENATE("{{Cl|",Plan_Ens_1!C28," |",IF(Plan_Ens_1!A28&lt;&gt;"",DAY(Plan_Ens_1!A28),""),"/",IF(Plan_Ens_1!A28&lt;&gt;"",MONTH(Plan_Ens_1!A28),"")," | ",Plan_Ens_1!B28," | ",Plan_Ens_1!D28," | ",Plan_Ens_1!E28,"}}")</f>
        <v>0</v>
      </c>
    </row>
    <row r="11" s="277" customFormat="1" ht="15" customHeight="1">
      <c r="A11" s="278">
        <f>CONCATENATE("{{Cl|",Plan_Ens_1!C29," |",IF(Plan_Ens_1!A29&lt;&gt;"",DAY(Plan_Ens_1!A29),""),"/",IF(Plan_Ens_1!A29&lt;&gt;"",MONTH(Plan_Ens_1!A29),"")," | ",Plan_Ens_1!B29," | ",Plan_Ens_1!D29," | ",Plan_Ens_1!E29,"}}")</f>
        <v>0</v>
      </c>
    </row>
    <row r="12" s="277" customFormat="1" ht="15" customHeight="1">
      <c r="A12" s="278">
        <f>CONCATENATE("{{Cl|",Plan_Ens_1!C30," |",IF(Plan_Ens_1!A30&lt;&gt;"",DAY(Plan_Ens_1!A30),""),"/",IF(Plan_Ens_1!A30&lt;&gt;"",MONTH(Plan_Ens_1!A30),"")," | ",Plan_Ens_1!B30," | ",Plan_Ens_1!D30," | ",Plan_Ens_1!E30,"}}")</f>
        <v>0</v>
      </c>
    </row>
    <row r="13" s="277" customFormat="1" ht="15" customHeight="1">
      <c r="A13" s="278">
        <f>CONCATENATE("{{Cl|",Plan_Ens_1!C31," |",IF(Plan_Ens_1!A31&lt;&gt;"",DAY(Plan_Ens_1!A31),""),"/",IF(Plan_Ens_1!A31&lt;&gt;"",MONTH(Plan_Ens_1!A31),"")," | ",Plan_Ens_1!B31," | ",Plan_Ens_1!D31," | ",Plan_Ens_1!E31,"}}")</f>
        <v>0</v>
      </c>
    </row>
    <row r="14" s="277" customFormat="1" ht="15" customHeight="1">
      <c r="A14" s="278">
        <f>CONCATENATE("{{Cl|",Plan_Ens_1!C32," |",IF(Plan_Ens_1!A32&lt;&gt;"",DAY(Plan_Ens_1!A32),""),"/",IF(Plan_Ens_1!A32&lt;&gt;"",MONTH(Plan_Ens_1!A32),"")," | ",Plan_Ens_1!B32," | ",Plan_Ens_1!D32," | ",Plan_Ens_1!E32,"}}")</f>
        <v>0</v>
      </c>
    </row>
    <row r="15" s="277" customFormat="1" ht="15" customHeight="1">
      <c r="A15" s="278">
        <f>CONCATENATE("{{Cl|",Plan_Ens_1!C33," |",IF(Plan_Ens_1!A33&lt;&gt;"",DAY(Plan_Ens_1!A33),""),"/",IF(Plan_Ens_1!A33&lt;&gt;"",MONTH(Plan_Ens_1!A33),"")," | ",Plan_Ens_1!B33," | ",Plan_Ens_1!D33," | ",Plan_Ens_1!E33,"}}")</f>
        <v>0</v>
      </c>
    </row>
    <row r="16" s="277" customFormat="1" ht="15" customHeight="1">
      <c r="A16" s="278">
        <f>CONCATENATE("{{Cl|",Plan_Ens_1!C34," |",IF(Plan_Ens_1!A34&lt;&gt;"",DAY(Plan_Ens_1!A34),""),"/",IF(Plan_Ens_1!A34&lt;&gt;"",MONTH(Plan_Ens_1!A34),"")," | ",Plan_Ens_1!B34," | ",Plan_Ens_1!D34," | ",Plan_Ens_1!E34,"}}")</f>
        <v>0</v>
      </c>
    </row>
    <row r="17" s="277" customFormat="1" ht="15" customHeight="1">
      <c r="A17" s="278">
        <f>CONCATENATE("{{Cl|",Plan_Ens_1!C35," |",IF(Plan_Ens_1!A35&lt;&gt;"",DAY(Plan_Ens_1!A35),""),"/",IF(Plan_Ens_1!A35&lt;&gt;"",MONTH(Plan_Ens_1!A35),"")," | ",Plan_Ens_1!B35," | ",Plan_Ens_1!D35," | ",Plan_Ens_1!E35,"}}")</f>
        <v>0</v>
      </c>
    </row>
    <row r="18" s="277" customFormat="1" ht="15" customHeight="1">
      <c r="A18" s="278">
        <f>CONCATENATE("{{Cl|",Plan_Ens_1!C36," |",IF(Plan_Ens_1!A36&lt;&gt;"",DAY(Plan_Ens_1!A36),""),"/",IF(Plan_Ens_1!A36&lt;&gt;"",MONTH(Plan_Ens_1!A36),"")," | ",Plan_Ens_1!B36," | ",Plan_Ens_1!D36," | ",Plan_Ens_1!E36,"}}")</f>
        <v>0</v>
      </c>
    </row>
    <row r="19" s="277" customFormat="1" ht="15" customHeight="1">
      <c r="A19" s="278">
        <f>CONCATENATE("{{Cl|",Plan_Ens_1!C37," |",IF(Plan_Ens_1!A37&lt;&gt;"",DAY(Plan_Ens_1!A37),""),"/",IF(Plan_Ens_1!A37&lt;&gt;"",MONTH(Plan_Ens_1!A37),"")," | ",Plan_Ens_1!B37," | ",Plan_Ens_1!D37," | ",Plan_Ens_1!E37,"}}")</f>
        <v>0</v>
      </c>
    </row>
    <row r="20" s="277" customFormat="1" ht="15" customHeight="1">
      <c r="A20" s="278">
        <f>CONCATENATE("{{Cl|",Plan_Ens_1!C38," |",IF(Plan_Ens_1!A38&lt;&gt;"",DAY(Plan_Ens_1!A38),""),"/",IF(Plan_Ens_1!A38&lt;&gt;"",MONTH(Plan_Ens_1!A38),"")," | ",Plan_Ens_1!B38," | ",Plan_Ens_1!D38," | ",Plan_Ens_1!E38,"}}")</f>
        <v>0</v>
      </c>
    </row>
    <row r="21" s="277" customFormat="1" ht="15" customHeight="1">
      <c r="A21" s="278">
        <f>CONCATENATE("{{Cl|",Plan_Ens_1!C39," |",IF(Plan_Ens_1!A39&lt;&gt;"",DAY(Plan_Ens_1!A39),""),"/",IF(Plan_Ens_1!A39&lt;&gt;"",MONTH(Plan_Ens_1!A39),"")," | ",Plan_Ens_1!B39," | ",Plan_Ens_1!D39," | ",Plan_Ens_1!E39,"}}")</f>
        <v>0</v>
      </c>
    </row>
    <row r="22" s="277" customFormat="1" ht="15" customHeight="1">
      <c r="A22" s="278">
        <f>CONCATENATE("{{Cl|",Plan_Ens_1!C40," |",IF(Plan_Ens_1!A40&lt;&gt;"",DAY(Plan_Ens_1!A40),""),"/",IF(Plan_Ens_1!A40&lt;&gt;"",MONTH(Plan_Ens_1!A40),"")," | ",Plan_Ens_1!B40," | ",Plan_Ens_1!D40," | ",Plan_Ens_1!E40,"}}")</f>
        <v>0</v>
      </c>
    </row>
    <row r="23" s="277" customFormat="1" ht="15" customHeight="1">
      <c r="A23" s="278">
        <f>CONCATENATE("{{Cl|",Plan_Ens_1!C41," |",IF(Plan_Ens_1!A41&lt;&gt;"",DAY(Plan_Ens_1!A41),""),"/",IF(Plan_Ens_1!A41&lt;&gt;"",MONTH(Plan_Ens_1!A41),"")," | ",Plan_Ens_1!B41," | ",Plan_Ens_1!D41," | ",Plan_Ens_1!E41,"}}")</f>
        <v>0</v>
      </c>
    </row>
    <row r="24" spans="1:256" s="279" customFormat="1" ht="15" customHeight="1">
      <c r="A24" s="278">
        <f>CONCATENATE("{{Cl|",Plan_Ens_2!C22," |",IF(Plan_Ens_2!A22&lt;&gt;"",DAY(Plan_Ens_2!A22),""),"/",IF(Plan_Ens_2!A22&lt;&gt;"",MONTH(Plan_Ens_2!A22),"")," | ",Plan_Ens_2!B22," | ",Plan_Ens_2!D22," | ",Plan_Ens_2!E22,"}}")</f>
        <v>0</v>
      </c>
      <c r="IT24" s="278"/>
      <c r="IU24" s="278"/>
      <c r="IV24" s="278"/>
    </row>
    <row r="25" spans="1:256" s="279" customFormat="1" ht="15" customHeight="1">
      <c r="A25" s="278">
        <f>CONCATENATE("{{Cl|",Plan_Ens_2!C23," |",IF(Plan_Ens_2!A23&lt;&gt;"",DAY(Plan_Ens_2!A23),""),"/",IF(Plan_Ens_2!A23&lt;&gt;"",MONTH(Plan_Ens_2!A23),"")," | ",Plan_Ens_2!B23," | ",Plan_Ens_2!D23," | ",Plan_Ens_2!E23,"}}")</f>
        <v>0</v>
      </c>
      <c r="IT25" s="278"/>
      <c r="IU25" s="278"/>
      <c r="IV25" s="278"/>
    </row>
    <row r="26" spans="1:256" s="279" customFormat="1" ht="15" customHeight="1">
      <c r="A26" s="278">
        <f>CONCATENATE("{{Cl|",Plan_Ens_2!C24," |",IF(Plan_Ens_2!A24&lt;&gt;"",DAY(Plan_Ens_2!A24),""),"/",IF(Plan_Ens_2!A24&lt;&gt;"",MONTH(Plan_Ens_2!A24),"")," | ",Plan_Ens_2!B24," | ",Plan_Ens_2!D24," | ",Plan_Ens_2!E24,"}}")</f>
        <v>0</v>
      </c>
      <c r="IT26" s="278"/>
      <c r="IU26" s="278"/>
      <c r="IV26" s="278"/>
    </row>
    <row r="27" spans="1:256" s="279" customFormat="1" ht="15" customHeight="1">
      <c r="A27" s="278">
        <f>CONCATENATE("{{Cl|",Plan_Ens_2!C25," |",IF(Plan_Ens_2!A25&lt;&gt;"",DAY(Plan_Ens_2!A25),""),"/",IF(Plan_Ens_2!A25&lt;&gt;"",MONTH(Plan_Ens_2!A25),"")," | ",Plan_Ens_2!B25," | ",Plan_Ens_2!D25," | ",Plan_Ens_2!E25,"}}")</f>
        <v>0</v>
      </c>
      <c r="IT27" s="278"/>
      <c r="IU27" s="278"/>
      <c r="IV27" s="278"/>
    </row>
    <row r="28" spans="1:256" s="279" customFormat="1" ht="15" customHeight="1">
      <c r="A28" s="278">
        <f>CONCATENATE("{{Cl|",Plan_Ens_2!C26," |",IF(Plan_Ens_2!A26&lt;&gt;"",DAY(Plan_Ens_2!A26),""),"/",IF(Plan_Ens_2!A26&lt;&gt;"",MONTH(Plan_Ens_2!A26),"")," | ",Plan_Ens_2!B26," | ",Plan_Ens_2!D26," | ",Plan_Ens_2!E26,"}}")</f>
        <v>0</v>
      </c>
      <c r="IT28" s="278"/>
      <c r="IU28" s="278"/>
      <c r="IV28" s="278"/>
    </row>
    <row r="29" spans="1:256" s="279" customFormat="1" ht="15" customHeight="1">
      <c r="A29" s="278">
        <f>CONCATENATE("{{Cl|",Plan_Ens_2!C27," |",IF(Plan_Ens_2!A27&lt;&gt;"",DAY(Plan_Ens_2!A27),""),"/",IF(Plan_Ens_2!A27&lt;&gt;"",MONTH(Plan_Ens_2!A27),"")," | ",Plan_Ens_2!B27," | ",Plan_Ens_2!D27," | ",Plan_Ens_2!E27,"}}")</f>
        <v>0</v>
      </c>
      <c r="IT29" s="278"/>
      <c r="IU29" s="278"/>
      <c r="IV29" s="278"/>
    </row>
    <row r="30" spans="1:256" s="279" customFormat="1" ht="15" customHeight="1">
      <c r="A30" s="278">
        <f>CONCATENATE("{{Cl|",Plan_Ens_2!C28," |",IF(Plan_Ens_2!A28&lt;&gt;"",DAY(Plan_Ens_2!A28),""),"/",IF(Plan_Ens_2!A28&lt;&gt;"",MONTH(Plan_Ens_2!A28),"")," | ",Plan_Ens_2!B28," | ",Plan_Ens_2!D28," | ",Plan_Ens_2!E28,"}}")</f>
        <v>0</v>
      </c>
      <c r="IT30" s="278"/>
      <c r="IU30" s="278"/>
      <c r="IV30" s="278"/>
    </row>
    <row r="31" spans="1:256" s="279" customFormat="1" ht="15" customHeight="1">
      <c r="A31" s="278">
        <f>CONCATENATE("{{Cl|",Plan_Ens_2!C29," |",IF(Plan_Ens_2!A29&lt;&gt;"",DAY(Plan_Ens_2!A29),""),"/",IF(Plan_Ens_2!A29&lt;&gt;"",MONTH(Plan_Ens_2!A29),"")," | ",Plan_Ens_2!B29," | ",Plan_Ens_2!D29," | ",Plan_Ens_2!E29,"}}")</f>
        <v>0</v>
      </c>
      <c r="IT31" s="278"/>
      <c r="IU31" s="278"/>
      <c r="IV31" s="278"/>
    </row>
    <row r="32" spans="1:256" s="279" customFormat="1" ht="15" customHeight="1">
      <c r="A32" s="278">
        <f>CONCATENATE("{{Cl|",Plan_Ens_2!C30," |",IF(Plan_Ens_2!A30&lt;&gt;"",DAY(Plan_Ens_2!A30),""),"/",IF(Plan_Ens_2!A30&lt;&gt;"",MONTH(Plan_Ens_2!A30),"")," | ",Plan_Ens_2!B30," | ",Plan_Ens_2!D30," | ",Plan_Ens_2!E30,"}}")</f>
        <v>0</v>
      </c>
      <c r="IT32" s="278"/>
      <c r="IU32" s="278"/>
      <c r="IV32" s="278"/>
    </row>
    <row r="33" spans="1:256" s="279" customFormat="1" ht="15" customHeight="1">
      <c r="A33" s="278">
        <f>CONCATENATE("{{Cl|",Plan_Ens_2!C31," |",IF(Plan_Ens_2!A31&lt;&gt;"",DAY(Plan_Ens_2!A31),""),"/",IF(Plan_Ens_2!A31&lt;&gt;"",MONTH(Plan_Ens_2!A31),"")," | ",Plan_Ens_2!B31," | ",Plan_Ens_2!D31," | ",Plan_Ens_2!E31,"}}")</f>
        <v>0</v>
      </c>
      <c r="IT33" s="278"/>
      <c r="IU33" s="278"/>
      <c r="IV33" s="278"/>
    </row>
    <row r="34" spans="1:256" s="279" customFormat="1" ht="15" customHeight="1">
      <c r="A34" s="278">
        <f>CONCATENATE("{{Cl|",Plan_Ens_2!C32," |",IF(Plan_Ens_2!A32&lt;&gt;"",DAY(Plan_Ens_2!A32),""),"/",IF(Plan_Ens_2!A32&lt;&gt;"",MONTH(Plan_Ens_2!A32),"")," | ",Plan_Ens_2!B32," | ",Plan_Ens_2!D32," | ",Plan_Ens_2!E32,"}}")</f>
        <v>0</v>
      </c>
      <c r="IT34" s="278"/>
      <c r="IU34" s="278"/>
      <c r="IV34" s="278"/>
    </row>
    <row r="35" spans="1:256" s="279" customFormat="1" ht="15" customHeight="1">
      <c r="A35" s="278">
        <f>CONCATENATE("{{Cl|",Plan_Ens_2!C33," |",IF(Plan_Ens_2!A33&lt;&gt;"",DAY(Plan_Ens_2!A33),""),"/",IF(Plan_Ens_2!A33&lt;&gt;"",MONTH(Plan_Ens_2!A33),"")," | ",Plan_Ens_2!B33," | ",Plan_Ens_2!D33," | ",Plan_Ens_2!E33,"}}")</f>
        <v>0</v>
      </c>
      <c r="IT35" s="278"/>
      <c r="IU35" s="278"/>
      <c r="IV35" s="278"/>
    </row>
    <row r="36" spans="1:256" s="279" customFormat="1" ht="15" customHeight="1">
      <c r="A36" s="278">
        <f>CONCATENATE("{{Cl|",Plan_Ens_2!C34," |",IF(Plan_Ens_2!A34&lt;&gt;"",DAY(Plan_Ens_2!A34),""),"/",IF(Plan_Ens_2!A34&lt;&gt;"",MONTH(Plan_Ens_2!A34),"")," | ",Plan_Ens_2!B34," | ",Plan_Ens_2!D34," | ",Plan_Ens_2!E34,"}}")</f>
        <v>0</v>
      </c>
      <c r="IT36" s="278"/>
      <c r="IU36" s="278"/>
      <c r="IV36" s="278"/>
    </row>
    <row r="37" spans="1:256" s="279" customFormat="1" ht="15" customHeight="1">
      <c r="A37" s="278">
        <f>CONCATENATE("{{Cl|",Plan_Ens_2!C35," |",IF(Plan_Ens_2!A35&lt;&gt;"",DAY(Plan_Ens_2!A35),""),"/",IF(Plan_Ens_2!A35&lt;&gt;"",MONTH(Plan_Ens_2!A35),"")," | ",Plan_Ens_2!B35," | ",Plan_Ens_2!D35," | ",Plan_Ens_2!E35,"}}")</f>
        <v>0</v>
      </c>
      <c r="IT37" s="278"/>
      <c r="IU37" s="278"/>
      <c r="IV37" s="278"/>
    </row>
    <row r="38" spans="1:256" s="279" customFormat="1" ht="15" customHeight="1">
      <c r="A38" s="278">
        <f>CONCATENATE("{{Cl|",Plan_Ens_2!C36," |",IF(Plan_Ens_2!A36&lt;&gt;"",DAY(Plan_Ens_2!A36),""),"/",IF(Plan_Ens_2!A36&lt;&gt;"",MONTH(Plan_Ens_2!A36),"")," | ",Plan_Ens_2!B36," | ",Plan_Ens_2!D36," | ",Plan_Ens_2!E36,"}}")</f>
        <v>0</v>
      </c>
      <c r="IT38" s="278"/>
      <c r="IU38" s="278"/>
      <c r="IV38" s="278"/>
    </row>
    <row r="39" spans="1:256" s="279" customFormat="1" ht="15" customHeight="1">
      <c r="A39" s="278">
        <f>CONCATENATE("{{Cl|",Plan_Ens_2!C37," |",IF(Plan_Ens_2!A37&lt;&gt;"",DAY(Plan_Ens_2!A37),""),"/",IF(Plan_Ens_2!A37&lt;&gt;"",MONTH(Plan_Ens_2!A37),"")," | ",Plan_Ens_2!B37," | ",Plan_Ens_2!D37," | ",Plan_Ens_2!E37,"}}")</f>
        <v>0</v>
      </c>
      <c r="IT39" s="278"/>
      <c r="IU39" s="278"/>
      <c r="IV39" s="278"/>
    </row>
    <row r="40" spans="1:256" s="279" customFormat="1" ht="15" customHeight="1">
      <c r="A40" s="278">
        <f>CONCATENATE("{{Cl|",Plan_Ens_2!C38," |",IF(Plan_Ens_2!A38&lt;&gt;"",DAY(Plan_Ens_2!A38),""),"/",IF(Plan_Ens_2!A38&lt;&gt;"",MONTH(Plan_Ens_2!A38),"")," | ",Plan_Ens_2!B38," | ",Plan_Ens_2!D38," | ",Plan_Ens_2!E38,"}}")</f>
        <v>0</v>
      </c>
      <c r="IT40" s="278"/>
      <c r="IU40" s="278"/>
      <c r="IV40" s="278"/>
    </row>
    <row r="41" spans="1:256" s="279" customFormat="1" ht="15" customHeight="1">
      <c r="A41" s="278">
        <f>CONCATENATE("{{Cl|",Plan_Ens_2!C39," |",IF(Plan_Ens_2!A39&lt;&gt;"",DAY(Plan_Ens_2!A39),""),"/",IF(Plan_Ens_2!A39&lt;&gt;"",MONTH(Plan_Ens_2!A39),"")," | ",Plan_Ens_2!B39," | ",Plan_Ens_2!D39," | ",Plan_Ens_2!E39,"}}")</f>
        <v>0</v>
      </c>
      <c r="IT41" s="278"/>
      <c r="IU41" s="278"/>
      <c r="IV41" s="278"/>
    </row>
    <row r="42" spans="1:256" s="279" customFormat="1" ht="15" customHeight="1">
      <c r="A42" s="278">
        <f>CONCATENATE("{{Cl|",Plan_Ens_2!C40," |",IF(Plan_Ens_2!A40&lt;&gt;"",DAY(Plan_Ens_2!A40),""),"/",IF(Plan_Ens_2!A40&lt;&gt;"",MONTH(Plan_Ens_2!A40),"")," | ",Plan_Ens_2!B40," | ",Plan_Ens_2!D40," | ",Plan_Ens_2!E40,"}}")</f>
        <v>0</v>
      </c>
      <c r="IT42" s="278"/>
      <c r="IU42" s="278"/>
      <c r="IV42" s="278"/>
    </row>
    <row r="43" spans="1:256" s="279" customFormat="1" ht="15" customHeight="1">
      <c r="A43" s="278">
        <f>CONCATENATE("{{Cl|",Plan_Ens_2!C41," |",IF(Plan_Ens_2!A41&lt;&gt;"",DAY(Plan_Ens_2!A41),""),"/",IF(Plan_Ens_2!A41&lt;&gt;"",MONTH(Plan_Ens_2!A41),"")," | ",Plan_Ens_2!B41," | ",Plan_Ens_2!D41," | ",Plan_Ens_2!E41,"}}")</f>
        <v>0</v>
      </c>
      <c r="IT43" s="278"/>
      <c r="IU43" s="278"/>
      <c r="IV43" s="278"/>
    </row>
    <row r="44" spans="1:256" s="279" customFormat="1" ht="15" customHeight="1">
      <c r="A44" s="278">
        <f>CONCATENATE("{{cronograma-botton |",Calend!H25,"}}")</f>
        <v>0</v>
      </c>
      <c r="IT44" s="278"/>
      <c r="IU44" s="278"/>
      <c r="IV44" s="2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Z32"/>
  <sheetViews>
    <sheetView zoomScale="160" zoomScaleNormal="16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9.5" customHeight="1"/>
  <cols>
    <col min="1" max="1" width="15.28125" style="37" customWidth="1"/>
    <col min="2" max="2" width="5.7109375" style="37" customWidth="1"/>
    <col min="3" max="3" width="20.140625" style="38" customWidth="1"/>
    <col min="4" max="4" width="9.7109375" style="37" customWidth="1"/>
    <col min="5" max="5" width="20.140625" style="39" customWidth="1"/>
    <col min="6" max="6" width="5.7109375" style="39" customWidth="1"/>
    <col min="7" max="7" width="20.140625" style="39" customWidth="1"/>
    <col min="8" max="8" width="9.7109375" style="39" customWidth="1"/>
    <col min="9" max="9" width="20.140625" style="40" customWidth="1"/>
    <col min="10" max="10" width="19.28125" style="40" customWidth="1"/>
    <col min="11" max="11" width="14.140625" style="40" customWidth="1"/>
    <col min="12" max="53" width="0" style="37" hidden="1" customWidth="1"/>
    <col min="54" max="16384" width="9.140625" style="37" customWidth="1"/>
  </cols>
  <sheetData>
    <row r="1" spans="1:15" s="42" customFormat="1" ht="15" customHeight="1">
      <c r="A1" s="41">
        <f>Alunos!A1</f>
        <v>0</v>
      </c>
      <c r="C1" s="43"/>
      <c r="D1" s="41"/>
      <c r="E1" s="44"/>
      <c r="F1" s="44"/>
      <c r="G1" s="44"/>
      <c r="H1" s="44"/>
      <c r="I1" s="45"/>
      <c r="J1" s="45"/>
      <c r="K1" s="45"/>
      <c r="L1" s="41"/>
      <c r="M1" s="41"/>
      <c r="N1" s="41"/>
      <c r="O1" s="41"/>
    </row>
    <row r="2" spans="1:11" s="42" customFormat="1" ht="15" customHeight="1">
      <c r="A2" s="42">
        <f>Alunos!A2</f>
        <v>0</v>
      </c>
      <c r="C2" s="46"/>
      <c r="E2" s="47"/>
      <c r="F2" s="47"/>
      <c r="G2" s="47"/>
      <c r="H2" s="47"/>
      <c r="I2" s="48"/>
      <c r="J2" s="48"/>
      <c r="K2" s="48"/>
    </row>
    <row r="3" spans="3:11" s="42" customFormat="1" ht="15" customHeight="1">
      <c r="C3" s="46"/>
      <c r="E3" s="47"/>
      <c r="F3" s="47"/>
      <c r="G3" s="47"/>
      <c r="H3" s="47"/>
      <c r="I3" s="48"/>
      <c r="J3" s="48"/>
      <c r="K3" s="48"/>
    </row>
    <row r="4" spans="2:11" s="49" customFormat="1" ht="15" customHeight="1">
      <c r="B4" s="50" t="s">
        <v>340</v>
      </c>
      <c r="C4" s="50" t="s">
        <v>341</v>
      </c>
      <c r="D4" s="51" t="s">
        <v>342</v>
      </c>
      <c r="E4" s="52" t="s">
        <v>343</v>
      </c>
      <c r="F4" s="50" t="s">
        <v>340</v>
      </c>
      <c r="G4" s="50" t="s">
        <v>341</v>
      </c>
      <c r="H4" s="51" t="s">
        <v>342</v>
      </c>
      <c r="I4" s="52" t="s">
        <v>343</v>
      </c>
      <c r="J4" s="53"/>
      <c r="K4" s="53"/>
    </row>
    <row r="5" spans="2:11" ht="15" customHeight="1">
      <c r="B5" s="54">
        <v>1</v>
      </c>
      <c r="C5" s="55"/>
      <c r="D5" s="56"/>
      <c r="E5" s="57">
        <f aca="true" t="shared" si="0" ref="E5:E24">IF(C5&lt;&gt;0,WEEKDAY(C5)," ")</f>
        <v>0</v>
      </c>
      <c r="F5" s="58">
        <v>21</v>
      </c>
      <c r="G5" s="55"/>
      <c r="H5" s="56"/>
      <c r="I5" s="59">
        <f aca="true" t="shared" si="1" ref="I5:I24">IF(G5&lt;&gt;0,WEEKDAY(G5)," ")</f>
        <v>0</v>
      </c>
      <c r="J5" s="39"/>
      <c r="K5" s="39"/>
    </row>
    <row r="6" spans="2:11" s="60" customFormat="1" ht="15" customHeight="1">
      <c r="B6" s="61">
        <v>2</v>
      </c>
      <c r="C6" s="55"/>
      <c r="D6" s="56"/>
      <c r="E6" s="62">
        <f t="shared" si="0"/>
        <v>0</v>
      </c>
      <c r="F6" s="63">
        <v>22</v>
      </c>
      <c r="G6" s="55"/>
      <c r="H6" s="56"/>
      <c r="I6" s="64">
        <f t="shared" si="1"/>
        <v>0</v>
      </c>
      <c r="J6" s="39"/>
      <c r="K6" s="39"/>
    </row>
    <row r="7" spans="2:11" s="60" customFormat="1" ht="15" customHeight="1">
      <c r="B7" s="61">
        <v>3</v>
      </c>
      <c r="C7" s="55"/>
      <c r="D7" s="56"/>
      <c r="E7" s="62">
        <f t="shared" si="0"/>
        <v>0</v>
      </c>
      <c r="F7" s="65">
        <v>23</v>
      </c>
      <c r="G7" s="55"/>
      <c r="H7" s="56"/>
      <c r="I7" s="64">
        <f t="shared" si="1"/>
        <v>0</v>
      </c>
      <c r="J7" s="39"/>
      <c r="K7" s="39"/>
    </row>
    <row r="8" spans="2:11" s="60" customFormat="1" ht="15" customHeight="1">
      <c r="B8" s="66">
        <v>4</v>
      </c>
      <c r="C8" s="55"/>
      <c r="D8" s="56"/>
      <c r="E8" s="62">
        <f t="shared" si="0"/>
        <v>0</v>
      </c>
      <c r="F8" s="63">
        <v>24</v>
      </c>
      <c r="G8" s="55"/>
      <c r="H8" s="56"/>
      <c r="I8" s="64">
        <f t="shared" si="1"/>
        <v>0</v>
      </c>
      <c r="J8" s="39"/>
      <c r="K8" s="39"/>
    </row>
    <row r="9" spans="2:11" s="60" customFormat="1" ht="15" customHeight="1">
      <c r="B9" s="61">
        <v>5</v>
      </c>
      <c r="C9" s="55"/>
      <c r="D9" s="56"/>
      <c r="E9" s="62">
        <f t="shared" si="0"/>
        <v>0</v>
      </c>
      <c r="F9" s="65">
        <v>25</v>
      </c>
      <c r="G9" s="55"/>
      <c r="H9" s="56"/>
      <c r="I9" s="64">
        <f t="shared" si="1"/>
        <v>0</v>
      </c>
      <c r="J9" s="39"/>
      <c r="K9" s="39"/>
    </row>
    <row r="10" spans="2:11" s="60" customFormat="1" ht="15" customHeight="1">
      <c r="B10" s="61">
        <v>6</v>
      </c>
      <c r="C10" s="55"/>
      <c r="D10" s="56"/>
      <c r="E10" s="62">
        <f t="shared" si="0"/>
        <v>0</v>
      </c>
      <c r="F10" s="63">
        <v>26</v>
      </c>
      <c r="G10" s="55"/>
      <c r="H10" s="56"/>
      <c r="I10" s="64">
        <f t="shared" si="1"/>
        <v>0</v>
      </c>
      <c r="J10" s="39"/>
      <c r="K10" s="39"/>
    </row>
    <row r="11" spans="2:52" s="67" customFormat="1" ht="15" customHeight="1">
      <c r="B11" s="66">
        <v>7</v>
      </c>
      <c r="C11" s="55"/>
      <c r="D11" s="56"/>
      <c r="E11" s="62">
        <f t="shared" si="0"/>
        <v>0</v>
      </c>
      <c r="F11" s="65">
        <v>27</v>
      </c>
      <c r="G11" s="55"/>
      <c r="H11" s="56"/>
      <c r="I11" s="64">
        <f t="shared" si="1"/>
        <v>0</v>
      </c>
      <c r="J11" s="39"/>
      <c r="K11" s="39"/>
      <c r="L11" s="68" t="s">
        <v>344</v>
      </c>
      <c r="M11" s="68">
        <v>1</v>
      </c>
      <c r="N11" s="68">
        <v>2</v>
      </c>
      <c r="O11" s="68">
        <v>3</v>
      </c>
      <c r="P11" s="68">
        <v>4</v>
      </c>
      <c r="Q11" s="68">
        <v>5</v>
      </c>
      <c r="R11" s="68">
        <v>6</v>
      </c>
      <c r="S11" s="68">
        <v>7</v>
      </c>
      <c r="T11" s="68">
        <v>8</v>
      </c>
      <c r="U11" s="68">
        <v>9</v>
      </c>
      <c r="V11" s="68">
        <v>10</v>
      </c>
      <c r="W11" s="68">
        <v>11</v>
      </c>
      <c r="X11" s="68">
        <v>12</v>
      </c>
      <c r="Y11" s="68">
        <v>13</v>
      </c>
      <c r="Z11" s="68">
        <v>14</v>
      </c>
      <c r="AA11" s="68">
        <v>15</v>
      </c>
      <c r="AB11" s="68">
        <v>16</v>
      </c>
      <c r="AC11" s="68">
        <v>17</v>
      </c>
      <c r="AD11" s="68">
        <v>18</v>
      </c>
      <c r="AE11" s="68">
        <v>19</v>
      </c>
      <c r="AF11" s="68">
        <v>20</v>
      </c>
      <c r="AG11" s="68">
        <v>21</v>
      </c>
      <c r="AH11" s="68">
        <v>22</v>
      </c>
      <c r="AI11" s="68">
        <v>23</v>
      </c>
      <c r="AJ11" s="68">
        <v>24</v>
      </c>
      <c r="AK11" s="68">
        <v>25</v>
      </c>
      <c r="AL11" s="68">
        <v>26</v>
      </c>
      <c r="AM11" s="68">
        <v>27</v>
      </c>
      <c r="AN11" s="68">
        <v>28</v>
      </c>
      <c r="AO11" s="68">
        <v>29</v>
      </c>
      <c r="AP11" s="68">
        <v>30</v>
      </c>
      <c r="AQ11" s="68">
        <v>31</v>
      </c>
      <c r="AR11" s="68">
        <v>32</v>
      </c>
      <c r="AS11" s="68">
        <v>33</v>
      </c>
      <c r="AT11" s="68">
        <v>34</v>
      </c>
      <c r="AU11" s="68">
        <v>35</v>
      </c>
      <c r="AV11" s="68">
        <v>36</v>
      </c>
      <c r="AW11" s="68">
        <v>37</v>
      </c>
      <c r="AX11" s="68">
        <v>38</v>
      </c>
      <c r="AY11" s="68">
        <v>39</v>
      </c>
      <c r="AZ11" s="68">
        <v>40</v>
      </c>
    </row>
    <row r="12" spans="2:52" s="67" customFormat="1" ht="15" customHeight="1">
      <c r="B12" s="61">
        <v>8</v>
      </c>
      <c r="C12" s="55"/>
      <c r="D12" s="56"/>
      <c r="E12" s="62">
        <f t="shared" si="0"/>
        <v>0</v>
      </c>
      <c r="F12" s="63">
        <v>28</v>
      </c>
      <c r="G12" s="55"/>
      <c r="H12" s="56"/>
      <c r="I12" s="64">
        <f t="shared" si="1"/>
        <v>0</v>
      </c>
      <c r="J12" s="39"/>
      <c r="K12" s="39"/>
      <c r="L12" s="69" t="s">
        <v>345</v>
      </c>
      <c r="M12" s="70">
        <f>C5</f>
        <v>0</v>
      </c>
      <c r="N12" s="70">
        <f>C6</f>
        <v>0</v>
      </c>
      <c r="O12" s="70">
        <f>C7</f>
        <v>0</v>
      </c>
      <c r="P12" s="70">
        <f>C8</f>
        <v>0</v>
      </c>
      <c r="Q12" s="70">
        <f>C9</f>
        <v>0</v>
      </c>
      <c r="R12" s="70">
        <f>C10</f>
        <v>0</v>
      </c>
      <c r="S12" s="70">
        <f>C11</f>
        <v>0</v>
      </c>
      <c r="T12" s="70">
        <f>C12</f>
        <v>0</v>
      </c>
      <c r="U12" s="70">
        <f>C13</f>
        <v>0</v>
      </c>
      <c r="V12" s="70">
        <f>C14</f>
        <v>0</v>
      </c>
      <c r="W12" s="70">
        <f>C15</f>
        <v>0</v>
      </c>
      <c r="X12" s="70">
        <f>C16</f>
        <v>0</v>
      </c>
      <c r="Y12" s="70">
        <f>C17</f>
        <v>0</v>
      </c>
      <c r="Z12" s="70">
        <f>C18</f>
        <v>0</v>
      </c>
      <c r="AA12" s="70">
        <f>C19</f>
        <v>0</v>
      </c>
      <c r="AB12" s="70">
        <f>C20</f>
        <v>0</v>
      </c>
      <c r="AC12" s="70">
        <f>C21</f>
        <v>0</v>
      </c>
      <c r="AD12" s="70">
        <f>C22</f>
        <v>0</v>
      </c>
      <c r="AE12" s="70">
        <f>C23</f>
        <v>0</v>
      </c>
      <c r="AF12" s="70">
        <f>C24</f>
        <v>0</v>
      </c>
      <c r="AG12" s="70">
        <f>G5</f>
        <v>0</v>
      </c>
      <c r="AH12" s="70">
        <f>G6</f>
        <v>0</v>
      </c>
      <c r="AI12" s="70">
        <f>G7</f>
        <v>0</v>
      </c>
      <c r="AJ12" s="70">
        <f>G8</f>
        <v>0</v>
      </c>
      <c r="AK12" s="70">
        <f>G9</f>
        <v>0</v>
      </c>
      <c r="AL12" s="70">
        <f>G10</f>
        <v>0</v>
      </c>
      <c r="AM12" s="70">
        <f>G11</f>
        <v>0</v>
      </c>
      <c r="AN12" s="70">
        <f>G12</f>
        <v>0</v>
      </c>
      <c r="AO12" s="70">
        <f>G13</f>
        <v>0</v>
      </c>
      <c r="AP12" s="70">
        <f>G14</f>
        <v>0</v>
      </c>
      <c r="AQ12" s="70">
        <f>G15</f>
        <v>0</v>
      </c>
      <c r="AR12" s="70">
        <f>G16</f>
        <v>0</v>
      </c>
      <c r="AS12" s="70">
        <f>G17</f>
        <v>0</v>
      </c>
      <c r="AT12" s="70">
        <f>G18</f>
        <v>0</v>
      </c>
      <c r="AU12" s="70">
        <f>G19</f>
        <v>0</v>
      </c>
      <c r="AV12" s="70">
        <f>G20</f>
        <v>0</v>
      </c>
      <c r="AW12" s="70">
        <f>G21</f>
        <v>0</v>
      </c>
      <c r="AX12" s="70">
        <f>G22</f>
        <v>0</v>
      </c>
      <c r="AY12" s="70">
        <f>G23</f>
        <v>0</v>
      </c>
      <c r="AZ12" s="70">
        <f>G24</f>
        <v>0</v>
      </c>
    </row>
    <row r="13" spans="2:52" s="67" customFormat="1" ht="15" customHeight="1">
      <c r="B13" s="61">
        <v>9</v>
      </c>
      <c r="C13" s="55"/>
      <c r="D13" s="56"/>
      <c r="E13" s="62">
        <f t="shared" si="0"/>
        <v>0</v>
      </c>
      <c r="F13" s="65">
        <v>29</v>
      </c>
      <c r="G13" s="55"/>
      <c r="H13" s="56"/>
      <c r="I13" s="64">
        <f t="shared" si="1"/>
        <v>0</v>
      </c>
      <c r="J13" s="39"/>
      <c r="K13" s="39"/>
      <c r="L13" s="71" t="s">
        <v>342</v>
      </c>
      <c r="M13" s="68">
        <f>D5</f>
        <v>0</v>
      </c>
      <c r="N13" s="68">
        <f>D6</f>
        <v>0</v>
      </c>
      <c r="O13" s="68">
        <f>D7</f>
        <v>0</v>
      </c>
      <c r="P13" s="68">
        <f>D8</f>
        <v>0</v>
      </c>
      <c r="Q13" s="68">
        <f>D9</f>
        <v>0</v>
      </c>
      <c r="R13" s="68">
        <f>D10</f>
        <v>0</v>
      </c>
      <c r="S13" s="68">
        <f>D11</f>
        <v>0</v>
      </c>
      <c r="T13" s="68">
        <f>D12</f>
        <v>0</v>
      </c>
      <c r="U13" s="68">
        <f>D13</f>
        <v>0</v>
      </c>
      <c r="V13" s="68">
        <f>D14</f>
        <v>0</v>
      </c>
      <c r="W13" s="68">
        <f>D15</f>
        <v>0</v>
      </c>
      <c r="X13" s="68">
        <f>D16</f>
        <v>0</v>
      </c>
      <c r="Y13" s="68">
        <f>D17</f>
        <v>0</v>
      </c>
      <c r="Z13" s="68">
        <f>D18</f>
        <v>0</v>
      </c>
      <c r="AA13" s="68">
        <f>D19</f>
        <v>0</v>
      </c>
      <c r="AB13" s="68">
        <f>D20</f>
        <v>0</v>
      </c>
      <c r="AC13" s="72">
        <f>D21</f>
        <v>0</v>
      </c>
      <c r="AD13" s="68">
        <f>D22</f>
        <v>0</v>
      </c>
      <c r="AE13" s="72">
        <f>D23</f>
        <v>0</v>
      </c>
      <c r="AF13" s="72">
        <f>D24</f>
        <v>0</v>
      </c>
      <c r="AG13" s="72">
        <f>H5</f>
        <v>0</v>
      </c>
      <c r="AH13" s="72">
        <f>H6</f>
        <v>0</v>
      </c>
      <c r="AI13" s="72">
        <f>H7</f>
        <v>0</v>
      </c>
      <c r="AJ13" s="72">
        <f>H8</f>
        <v>0</v>
      </c>
      <c r="AK13" s="72">
        <f>H9</f>
        <v>0</v>
      </c>
      <c r="AL13" s="72">
        <f>H10</f>
        <v>0</v>
      </c>
      <c r="AM13" s="72">
        <f>H11</f>
        <v>0</v>
      </c>
      <c r="AN13" s="72">
        <f>H12</f>
        <v>0</v>
      </c>
      <c r="AO13" s="72">
        <f>H13</f>
        <v>0</v>
      </c>
      <c r="AP13" s="72">
        <f>H14</f>
        <v>0</v>
      </c>
      <c r="AQ13" s="72">
        <f>H15</f>
        <v>0</v>
      </c>
      <c r="AR13" s="72">
        <f>H16</f>
        <v>0</v>
      </c>
      <c r="AS13" s="72">
        <f>H17</f>
        <v>0</v>
      </c>
      <c r="AT13" s="72">
        <f>H18</f>
        <v>0</v>
      </c>
      <c r="AU13" s="72">
        <f>H19</f>
        <v>0</v>
      </c>
      <c r="AV13" s="72">
        <f>H20</f>
        <v>0</v>
      </c>
      <c r="AW13" s="72">
        <f>H21</f>
        <v>0</v>
      </c>
      <c r="AX13" s="72">
        <f>H22</f>
        <v>0</v>
      </c>
      <c r="AY13" s="72">
        <f>H23</f>
        <v>0</v>
      </c>
      <c r="AZ13" s="72">
        <f>H24</f>
        <v>0</v>
      </c>
    </row>
    <row r="14" spans="2:11" s="60" customFormat="1" ht="15" customHeight="1">
      <c r="B14" s="66">
        <v>10</v>
      </c>
      <c r="C14" s="55"/>
      <c r="D14" s="56"/>
      <c r="E14" s="62">
        <f t="shared" si="0"/>
        <v>0</v>
      </c>
      <c r="F14" s="63">
        <v>30</v>
      </c>
      <c r="G14" s="55"/>
      <c r="H14" s="56"/>
      <c r="I14" s="64">
        <f t="shared" si="1"/>
        <v>0</v>
      </c>
      <c r="J14" s="39"/>
      <c r="K14" s="39"/>
    </row>
    <row r="15" spans="2:11" s="60" customFormat="1" ht="15" customHeight="1">
      <c r="B15" s="61">
        <v>11</v>
      </c>
      <c r="C15" s="55"/>
      <c r="D15" s="56"/>
      <c r="E15" s="62">
        <f t="shared" si="0"/>
        <v>0</v>
      </c>
      <c r="F15" s="63">
        <v>31</v>
      </c>
      <c r="G15" s="55"/>
      <c r="H15" s="56"/>
      <c r="I15" s="64">
        <f t="shared" si="1"/>
        <v>0</v>
      </c>
      <c r="J15" s="39"/>
      <c r="K15" s="39"/>
    </row>
    <row r="16" spans="2:11" s="60" customFormat="1" ht="15" customHeight="1">
      <c r="B16" s="61">
        <v>12</v>
      </c>
      <c r="C16" s="55"/>
      <c r="D16" s="56"/>
      <c r="E16" s="62">
        <f t="shared" si="0"/>
        <v>0</v>
      </c>
      <c r="F16" s="63">
        <v>32</v>
      </c>
      <c r="G16" s="55"/>
      <c r="H16" s="56"/>
      <c r="I16" s="64">
        <f t="shared" si="1"/>
        <v>0</v>
      </c>
      <c r="J16" s="39"/>
      <c r="K16" s="39"/>
    </row>
    <row r="17" spans="2:11" s="60" customFormat="1" ht="15" customHeight="1">
      <c r="B17" s="66">
        <v>13</v>
      </c>
      <c r="C17" s="55"/>
      <c r="D17" s="56"/>
      <c r="E17" s="62">
        <f t="shared" si="0"/>
        <v>0</v>
      </c>
      <c r="F17" s="63">
        <v>33</v>
      </c>
      <c r="G17" s="55"/>
      <c r="H17" s="56"/>
      <c r="I17" s="64">
        <f t="shared" si="1"/>
        <v>0</v>
      </c>
      <c r="J17" s="39"/>
      <c r="K17" s="39"/>
    </row>
    <row r="18" spans="2:11" s="60" customFormat="1" ht="15" customHeight="1">
      <c r="B18" s="61">
        <v>14</v>
      </c>
      <c r="C18" s="55"/>
      <c r="D18" s="56"/>
      <c r="E18" s="62">
        <f t="shared" si="0"/>
        <v>0</v>
      </c>
      <c r="F18" s="63">
        <v>34</v>
      </c>
      <c r="G18" s="55"/>
      <c r="H18" s="56"/>
      <c r="I18" s="64">
        <f t="shared" si="1"/>
        <v>0</v>
      </c>
      <c r="J18" s="39"/>
      <c r="K18" s="39"/>
    </row>
    <row r="19" spans="2:11" s="60" customFormat="1" ht="15" customHeight="1">
      <c r="B19" s="61">
        <v>15</v>
      </c>
      <c r="C19" s="55"/>
      <c r="D19" s="56"/>
      <c r="E19" s="62">
        <f t="shared" si="0"/>
        <v>0</v>
      </c>
      <c r="F19" s="63">
        <v>35</v>
      </c>
      <c r="G19" s="55"/>
      <c r="H19" s="56"/>
      <c r="I19" s="64">
        <f t="shared" si="1"/>
        <v>0</v>
      </c>
      <c r="J19" s="39"/>
      <c r="K19" s="39"/>
    </row>
    <row r="20" spans="2:11" s="60" customFormat="1" ht="15" customHeight="1">
      <c r="B20" s="66">
        <v>16</v>
      </c>
      <c r="C20" s="55"/>
      <c r="D20" s="56"/>
      <c r="E20" s="62">
        <f t="shared" si="0"/>
        <v>0</v>
      </c>
      <c r="F20" s="63">
        <v>36</v>
      </c>
      <c r="G20" s="55"/>
      <c r="H20" s="56"/>
      <c r="I20" s="64">
        <f t="shared" si="1"/>
        <v>0</v>
      </c>
      <c r="J20" s="39"/>
      <c r="K20" s="39"/>
    </row>
    <row r="21" spans="2:11" s="60" customFormat="1" ht="15" customHeight="1">
      <c r="B21" s="61">
        <v>17</v>
      </c>
      <c r="C21" s="55"/>
      <c r="D21" s="56"/>
      <c r="E21" s="62">
        <f t="shared" si="0"/>
        <v>0</v>
      </c>
      <c r="F21" s="63">
        <v>37</v>
      </c>
      <c r="G21" s="55"/>
      <c r="H21" s="56"/>
      <c r="I21" s="64">
        <f t="shared" si="1"/>
        <v>0</v>
      </c>
      <c r="J21" s="39"/>
      <c r="K21" s="39"/>
    </row>
    <row r="22" spans="2:11" s="60" customFormat="1" ht="15" customHeight="1">
      <c r="B22" s="61">
        <v>18</v>
      </c>
      <c r="C22" s="55"/>
      <c r="D22" s="56"/>
      <c r="E22" s="62">
        <f t="shared" si="0"/>
        <v>0</v>
      </c>
      <c r="F22" s="63">
        <v>38</v>
      </c>
      <c r="G22" s="55"/>
      <c r="H22" s="56"/>
      <c r="I22" s="64">
        <f t="shared" si="1"/>
        <v>0</v>
      </c>
      <c r="J22" s="39"/>
      <c r="K22" s="39"/>
    </row>
    <row r="23" spans="2:11" s="60" customFormat="1" ht="15" customHeight="1">
      <c r="B23" s="66">
        <v>19</v>
      </c>
      <c r="C23" s="55"/>
      <c r="D23" s="56"/>
      <c r="E23" s="62">
        <f t="shared" si="0"/>
        <v>0</v>
      </c>
      <c r="F23" s="63">
        <v>39</v>
      </c>
      <c r="G23" s="55"/>
      <c r="H23" s="56"/>
      <c r="I23" s="64">
        <f t="shared" si="1"/>
        <v>0</v>
      </c>
      <c r="J23" s="39"/>
      <c r="K23" s="73"/>
    </row>
    <row r="24" spans="2:11" s="60" customFormat="1" ht="15" customHeight="1">
      <c r="B24" s="74">
        <v>20</v>
      </c>
      <c r="C24" s="55"/>
      <c r="D24" s="56"/>
      <c r="E24" s="75">
        <f t="shared" si="0"/>
        <v>0</v>
      </c>
      <c r="F24" s="63">
        <v>40</v>
      </c>
      <c r="G24" s="55"/>
      <c r="H24" s="56"/>
      <c r="I24" s="64">
        <f t="shared" si="1"/>
        <v>0</v>
      </c>
      <c r="J24" s="39"/>
      <c r="K24" s="39"/>
    </row>
    <row r="25" spans="2:9" s="60" customFormat="1" ht="15" customHeight="1">
      <c r="B25" s="76"/>
      <c r="C25" s="76"/>
      <c r="D25" s="76"/>
      <c r="E25" s="76"/>
      <c r="F25" s="77"/>
      <c r="G25" s="78" t="s">
        <v>346</v>
      </c>
      <c r="H25" s="79">
        <f>SUM(H5:H24)+SUM(D5:D24)</f>
        <v>0</v>
      </c>
      <c r="I25" s="76"/>
    </row>
    <row r="26" spans="3:8" s="60" customFormat="1" ht="12.75" customHeight="1" hidden="1">
      <c r="C26" s="80" t="s">
        <v>6</v>
      </c>
      <c r="E26" s="81">
        <f>Geral!C7</f>
        <v>42279</v>
      </c>
      <c r="F26" s="81"/>
      <c r="G26" s="81"/>
      <c r="H26" s="39"/>
    </row>
    <row r="27" spans="3:8" s="60" customFormat="1" ht="12.75" customHeight="1" hidden="1">
      <c r="C27" s="80" t="s">
        <v>7</v>
      </c>
      <c r="E27" s="81">
        <f>Geral!C8</f>
        <v>42079</v>
      </c>
      <c r="F27" s="81"/>
      <c r="G27" s="81"/>
      <c r="H27" s="39"/>
    </row>
    <row r="28" spans="2:9" s="60" customFormat="1" ht="15" customHeight="1">
      <c r="B28" s="82" t="s">
        <v>347</v>
      </c>
      <c r="C28" s="82"/>
      <c r="D28" s="82"/>
      <c r="E28" s="82"/>
      <c r="F28" s="82"/>
      <c r="G28" s="82"/>
      <c r="H28" s="82"/>
      <c r="I28" s="82"/>
    </row>
    <row r="29" spans="2:9" s="60" customFormat="1" ht="15" customHeight="1">
      <c r="B29" s="83">
        <v>1</v>
      </c>
      <c r="C29" s="84"/>
      <c r="D29" s="84"/>
      <c r="E29" s="84"/>
      <c r="F29" s="83">
        <v>5</v>
      </c>
      <c r="G29" s="84"/>
      <c r="H29" s="84"/>
      <c r="I29" s="84"/>
    </row>
    <row r="30" spans="2:9" s="60" customFormat="1" ht="15" customHeight="1">
      <c r="B30" s="83">
        <v>2</v>
      </c>
      <c r="C30" s="84"/>
      <c r="D30" s="84"/>
      <c r="E30" s="84"/>
      <c r="F30" s="83">
        <v>6</v>
      </c>
      <c r="G30" s="84"/>
      <c r="H30" s="84"/>
      <c r="I30" s="84"/>
    </row>
    <row r="31" spans="2:9" s="60" customFormat="1" ht="15" customHeight="1">
      <c r="B31" s="83">
        <v>3</v>
      </c>
      <c r="C31" s="84"/>
      <c r="D31" s="84"/>
      <c r="E31" s="84"/>
      <c r="F31" s="83">
        <v>7</v>
      </c>
      <c r="G31" s="84"/>
      <c r="H31" s="84"/>
      <c r="I31" s="84"/>
    </row>
    <row r="32" spans="2:9" s="60" customFormat="1" ht="15" customHeight="1">
      <c r="B32" s="83">
        <v>4</v>
      </c>
      <c r="C32" s="84"/>
      <c r="D32" s="84"/>
      <c r="E32" s="84"/>
      <c r="F32" s="83">
        <v>8</v>
      </c>
      <c r="G32" s="84"/>
      <c r="H32" s="84"/>
      <c r="I32" s="84"/>
    </row>
  </sheetData>
  <sheetProtection selectLockedCells="1" selectUnlockedCells="1"/>
  <mergeCells count="11">
    <mergeCell ref="E26:G26"/>
    <mergeCell ref="E27:G27"/>
    <mergeCell ref="B28:I28"/>
    <mergeCell ref="C29:E29"/>
    <mergeCell ref="G29:I29"/>
    <mergeCell ref="C30:E30"/>
    <mergeCell ref="G30:I30"/>
    <mergeCell ref="C31:E31"/>
    <mergeCell ref="G31:I31"/>
    <mergeCell ref="C32:E32"/>
    <mergeCell ref="G32:I32"/>
  </mergeCells>
  <conditionalFormatting sqref="I5:I24">
    <cfRule type="expression" priority="1" dxfId="0" stopIfTrue="1">
      <formula>"sábado"</formula>
    </cfRule>
  </conditionalFormatting>
  <dataValidations count="4">
    <dataValidation type="date" operator="notEqual" allowBlank="1" showInputMessage="1" showErrorMessage="1" promptTitle="Data de Início do Semestre" sqref="E27">
      <formula1>Calend!D28</formula1>
    </dataValidation>
    <dataValidation type="date" operator="notEqual" allowBlank="1" showInputMessage="1" showErrorMessage="1" promptTitle="Data de Início do Semestre" sqref="E26">
      <formula1>Calend!E27</formula1>
    </dataValidation>
    <dataValidation type="whole" allowBlank="1" showInputMessage="1" showErrorMessage="1" promptTitle="Número de Aulas" prompt="Digite o número de aulas programadas" sqref="D5:D24 H5:H24">
      <formula1>1</formula1>
      <formula2>5</formula2>
    </dataValidation>
    <dataValidation type="date" allowBlank="1" showErrorMessage="1" sqref="C5:C24 G5:G24">
      <formula1>Calend!$E$26</formula1>
      <formula2>Calend!$E$27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U49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17.57421875" style="37" customWidth="1"/>
    <col min="2" max="2" width="4.28125" style="85" customWidth="1"/>
    <col min="3" max="3" width="9.28125" style="86" customWidth="1"/>
    <col min="4" max="4" width="44.28125" style="87" customWidth="1"/>
    <col min="5" max="5" width="4.140625" style="85" customWidth="1"/>
    <col min="6" max="6" width="1.7109375" style="88" customWidth="1"/>
    <col min="7" max="7" width="51.140625" style="89" customWidth="1"/>
    <col min="8" max="8" width="2.28125" style="87" customWidth="1"/>
    <col min="9" max="9" width="10.140625" style="37" customWidth="1"/>
    <col min="10" max="13" width="9.140625" style="37" customWidth="1"/>
    <col min="14" max="14" width="16.57421875" style="37" customWidth="1"/>
    <col min="15" max="15" width="3.421875" style="37" customWidth="1"/>
    <col min="16" max="16384" width="9.140625" style="37" customWidth="1"/>
  </cols>
  <sheetData>
    <row r="1" spans="1:14" s="91" customFormat="1" ht="15" customHeight="1">
      <c r="A1" s="90">
        <f>Geral!A1</f>
        <v>0</v>
      </c>
      <c r="C1" s="41"/>
      <c r="D1" s="41"/>
      <c r="E1" s="92"/>
      <c r="F1" s="41"/>
      <c r="G1" s="89"/>
      <c r="H1" s="41"/>
      <c r="I1" s="41"/>
      <c r="J1" s="41"/>
      <c r="K1" s="41"/>
      <c r="L1" s="41"/>
      <c r="M1" s="41"/>
      <c r="N1" s="41"/>
    </row>
    <row r="2" spans="1:7" s="91" customFormat="1" ht="15" customHeight="1">
      <c r="A2" s="93">
        <f>Geral!A2</f>
        <v>0</v>
      </c>
      <c r="E2" s="92"/>
      <c r="F2" s="94"/>
      <c r="G2" s="89"/>
    </row>
    <row r="3" spans="1:7" s="91" customFormat="1" ht="15" customHeight="1">
      <c r="A3" s="93"/>
      <c r="E3" s="92"/>
      <c r="F3" s="94"/>
      <c r="G3" s="89"/>
    </row>
    <row r="4" spans="2:47" ht="15" customHeight="1">
      <c r="B4" s="95" t="s">
        <v>348</v>
      </c>
      <c r="C4" s="95" t="s">
        <v>349</v>
      </c>
      <c r="D4" s="95" t="s">
        <v>350</v>
      </c>
      <c r="E4" s="95" t="s">
        <v>351</v>
      </c>
      <c r="F4" s="96"/>
      <c r="G4" s="97" t="s">
        <v>352</v>
      </c>
      <c r="H4" s="9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T4" s="86"/>
      <c r="AU4" s="86"/>
    </row>
    <row r="5" spans="2:10" s="60" customFormat="1" ht="10.5" customHeight="1">
      <c r="B5" s="99">
        <v>1</v>
      </c>
      <c r="C5" s="100"/>
      <c r="D5" s="100"/>
      <c r="E5" s="101" t="s">
        <v>353</v>
      </c>
      <c r="F5" s="102" t="s">
        <v>354</v>
      </c>
      <c r="G5" s="103"/>
      <c r="H5" s="104" t="s">
        <v>355</v>
      </c>
      <c r="I5" s="105"/>
      <c r="J5" s="106"/>
    </row>
    <row r="6" spans="2:10" s="60" customFormat="1" ht="10.5" customHeight="1">
      <c r="B6" s="99">
        <v>2</v>
      </c>
      <c r="C6" s="100"/>
      <c r="D6" s="100"/>
      <c r="E6" s="101" t="s">
        <v>353</v>
      </c>
      <c r="F6" s="102" t="s">
        <v>354</v>
      </c>
      <c r="G6" s="103"/>
      <c r="H6" s="104" t="s">
        <v>355</v>
      </c>
      <c r="I6" s="105"/>
      <c r="J6" s="106"/>
    </row>
    <row r="7" spans="2:10" s="60" customFormat="1" ht="10.5" customHeight="1">
      <c r="B7" s="99">
        <v>3</v>
      </c>
      <c r="C7" s="100"/>
      <c r="D7" s="100"/>
      <c r="E7" s="101" t="s">
        <v>353</v>
      </c>
      <c r="F7" s="102" t="s">
        <v>354</v>
      </c>
      <c r="G7" s="103"/>
      <c r="H7" s="104" t="s">
        <v>355</v>
      </c>
      <c r="I7" s="105"/>
      <c r="J7" s="106"/>
    </row>
    <row r="8" spans="2:10" s="60" customFormat="1" ht="10.5" customHeight="1">
      <c r="B8" s="99">
        <v>4</v>
      </c>
      <c r="C8" s="100"/>
      <c r="D8" s="100"/>
      <c r="E8" s="101" t="s">
        <v>353</v>
      </c>
      <c r="F8" s="102" t="s">
        <v>354</v>
      </c>
      <c r="G8" s="103"/>
      <c r="H8" s="104" t="s">
        <v>355</v>
      </c>
      <c r="I8" s="105"/>
      <c r="J8" s="106"/>
    </row>
    <row r="9" spans="2:10" s="60" customFormat="1" ht="10.5" customHeight="1">
      <c r="B9" s="99">
        <v>5</v>
      </c>
      <c r="C9" s="100"/>
      <c r="D9" s="100"/>
      <c r="E9" s="101" t="s">
        <v>353</v>
      </c>
      <c r="F9" s="102" t="s">
        <v>354</v>
      </c>
      <c r="G9" s="103"/>
      <c r="H9" s="104" t="s">
        <v>355</v>
      </c>
      <c r="I9" s="105"/>
      <c r="J9" s="106"/>
    </row>
    <row r="10" spans="2:10" s="60" customFormat="1" ht="10.5" customHeight="1">
      <c r="B10" s="99">
        <v>6</v>
      </c>
      <c r="C10" s="100"/>
      <c r="D10" s="100"/>
      <c r="E10" s="101" t="s">
        <v>353</v>
      </c>
      <c r="F10" s="102" t="s">
        <v>354</v>
      </c>
      <c r="G10" s="103"/>
      <c r="H10" s="104" t="s">
        <v>355</v>
      </c>
      <c r="I10" s="105"/>
      <c r="J10" s="106"/>
    </row>
    <row r="11" spans="2:10" s="60" customFormat="1" ht="10.5" customHeight="1">
      <c r="B11" s="99">
        <v>7</v>
      </c>
      <c r="C11" s="100"/>
      <c r="D11" s="100"/>
      <c r="E11" s="101" t="s">
        <v>353</v>
      </c>
      <c r="F11" s="102" t="s">
        <v>354</v>
      </c>
      <c r="G11" s="107"/>
      <c r="H11" s="104" t="s">
        <v>355</v>
      </c>
      <c r="I11" s="105"/>
      <c r="J11" s="106"/>
    </row>
    <row r="12" spans="2:10" s="60" customFormat="1" ht="10.5" customHeight="1">
      <c r="B12" s="99">
        <v>8</v>
      </c>
      <c r="C12" s="100"/>
      <c r="D12" s="100"/>
      <c r="E12" s="101" t="s">
        <v>353</v>
      </c>
      <c r="F12" s="102" t="s">
        <v>354</v>
      </c>
      <c r="G12" s="108"/>
      <c r="H12" s="104" t="s">
        <v>355</v>
      </c>
      <c r="I12" s="105"/>
      <c r="J12" s="106"/>
    </row>
    <row r="13" spans="2:10" s="60" customFormat="1" ht="10.5" customHeight="1">
      <c r="B13" s="99">
        <v>9</v>
      </c>
      <c r="C13" s="100"/>
      <c r="D13" s="100"/>
      <c r="E13" s="101" t="s">
        <v>353</v>
      </c>
      <c r="F13" s="102" t="s">
        <v>354</v>
      </c>
      <c r="G13" s="108"/>
      <c r="H13" s="104" t="s">
        <v>355</v>
      </c>
      <c r="I13" s="105"/>
      <c r="J13" s="106"/>
    </row>
    <row r="14" spans="2:10" s="60" customFormat="1" ht="10.5" customHeight="1">
      <c r="B14" s="99">
        <v>10</v>
      </c>
      <c r="C14" s="100"/>
      <c r="D14" s="100"/>
      <c r="E14" s="101" t="s">
        <v>353</v>
      </c>
      <c r="F14" s="102" t="s">
        <v>354</v>
      </c>
      <c r="G14" s="103"/>
      <c r="H14" s="104" t="s">
        <v>355</v>
      </c>
      <c r="I14" s="105"/>
      <c r="J14" s="106"/>
    </row>
    <row r="15" spans="2:10" s="60" customFormat="1" ht="10.5" customHeight="1">
      <c r="B15" s="99">
        <v>11</v>
      </c>
      <c r="C15" s="100"/>
      <c r="D15" s="100"/>
      <c r="E15" s="101" t="s">
        <v>353</v>
      </c>
      <c r="F15" s="102" t="s">
        <v>354</v>
      </c>
      <c r="G15" s="109"/>
      <c r="H15" s="104" t="s">
        <v>355</v>
      </c>
      <c r="I15" s="105"/>
      <c r="J15" s="106"/>
    </row>
    <row r="16" spans="2:10" s="60" customFormat="1" ht="10.5" customHeight="1">
      <c r="B16" s="99">
        <v>12</v>
      </c>
      <c r="C16" s="100"/>
      <c r="D16" s="100"/>
      <c r="E16" s="101" t="s">
        <v>353</v>
      </c>
      <c r="F16" s="102" t="s">
        <v>354</v>
      </c>
      <c r="G16" s="103"/>
      <c r="H16" s="104" t="s">
        <v>355</v>
      </c>
      <c r="I16" s="105"/>
      <c r="J16" s="106"/>
    </row>
    <row r="17" spans="2:10" s="60" customFormat="1" ht="10.5" customHeight="1">
      <c r="B17" s="99">
        <v>13</v>
      </c>
      <c r="C17" s="100"/>
      <c r="D17" s="100"/>
      <c r="E17" s="101" t="s">
        <v>353</v>
      </c>
      <c r="F17" s="102" t="s">
        <v>354</v>
      </c>
      <c r="G17" s="109"/>
      <c r="H17" s="104" t="s">
        <v>355</v>
      </c>
      <c r="I17" s="105"/>
      <c r="J17" s="106"/>
    </row>
    <row r="18" spans="2:10" s="60" customFormat="1" ht="10.5" customHeight="1">
      <c r="B18" s="99">
        <v>14</v>
      </c>
      <c r="C18" s="100"/>
      <c r="D18" s="100"/>
      <c r="E18" s="101" t="s">
        <v>353</v>
      </c>
      <c r="F18" s="102" t="s">
        <v>354</v>
      </c>
      <c r="G18" s="109"/>
      <c r="H18" s="104" t="s">
        <v>355</v>
      </c>
      <c r="I18" s="105"/>
      <c r="J18" s="106"/>
    </row>
    <row r="19" spans="2:10" s="60" customFormat="1" ht="10.5" customHeight="1">
      <c r="B19" s="99">
        <v>15</v>
      </c>
      <c r="C19" s="100"/>
      <c r="D19" s="100"/>
      <c r="E19" s="101" t="s">
        <v>353</v>
      </c>
      <c r="F19" s="102" t="s">
        <v>354</v>
      </c>
      <c r="G19" s="103"/>
      <c r="H19" s="104" t="s">
        <v>355</v>
      </c>
      <c r="I19" s="105"/>
      <c r="J19" s="106"/>
    </row>
    <row r="20" spans="2:10" s="60" customFormat="1" ht="10.5" customHeight="1">
      <c r="B20" s="99">
        <v>16</v>
      </c>
      <c r="C20" s="100"/>
      <c r="D20" s="100"/>
      <c r="E20" s="101" t="s">
        <v>353</v>
      </c>
      <c r="F20" s="102" t="s">
        <v>354</v>
      </c>
      <c r="G20" s="108"/>
      <c r="H20" s="104" t="s">
        <v>355</v>
      </c>
      <c r="I20" s="105"/>
      <c r="J20" s="106"/>
    </row>
    <row r="21" spans="2:10" s="60" customFormat="1" ht="10.5" customHeight="1">
      <c r="B21" s="99">
        <v>17</v>
      </c>
      <c r="C21" s="100"/>
      <c r="D21" s="100"/>
      <c r="E21" s="101" t="s">
        <v>353</v>
      </c>
      <c r="F21" s="102" t="s">
        <v>354</v>
      </c>
      <c r="G21" s="108"/>
      <c r="H21" s="104" t="s">
        <v>355</v>
      </c>
      <c r="I21" s="105"/>
      <c r="J21" s="106"/>
    </row>
    <row r="22" spans="2:10" s="60" customFormat="1" ht="10.5" customHeight="1">
      <c r="B22" s="99">
        <v>18</v>
      </c>
      <c r="C22" s="100"/>
      <c r="D22" s="100"/>
      <c r="E22" s="101" t="s">
        <v>353</v>
      </c>
      <c r="F22" s="102" t="s">
        <v>354</v>
      </c>
      <c r="G22" s="108"/>
      <c r="H22" s="104" t="s">
        <v>355</v>
      </c>
      <c r="I22" s="105"/>
      <c r="J22" s="106"/>
    </row>
    <row r="23" spans="2:10" s="60" customFormat="1" ht="10.5" customHeight="1">
      <c r="B23" s="99">
        <v>19</v>
      </c>
      <c r="C23" s="100"/>
      <c r="D23" s="100"/>
      <c r="E23" s="101" t="s">
        <v>353</v>
      </c>
      <c r="F23" s="102" t="s">
        <v>354</v>
      </c>
      <c r="G23" s="103"/>
      <c r="H23" s="104" t="s">
        <v>355</v>
      </c>
      <c r="I23" s="105"/>
      <c r="J23" s="106"/>
    </row>
    <row r="24" spans="2:10" s="60" customFormat="1" ht="10.5" customHeight="1">
      <c r="B24" s="99">
        <v>20</v>
      </c>
      <c r="C24" s="100"/>
      <c r="D24" s="100"/>
      <c r="E24" s="101" t="s">
        <v>353</v>
      </c>
      <c r="F24" s="102" t="s">
        <v>354</v>
      </c>
      <c r="G24" s="103"/>
      <c r="H24" s="104" t="s">
        <v>355</v>
      </c>
      <c r="I24" s="105"/>
      <c r="J24" s="106"/>
    </row>
    <row r="25" spans="2:10" s="60" customFormat="1" ht="10.5" customHeight="1">
      <c r="B25" s="99">
        <v>21</v>
      </c>
      <c r="C25" s="100"/>
      <c r="D25" s="100"/>
      <c r="E25" s="101" t="s">
        <v>353</v>
      </c>
      <c r="F25" s="102" t="s">
        <v>354</v>
      </c>
      <c r="G25" s="109"/>
      <c r="H25" s="104" t="s">
        <v>355</v>
      </c>
      <c r="I25" s="105"/>
      <c r="J25" s="106"/>
    </row>
    <row r="26" spans="2:10" s="60" customFormat="1" ht="10.5" customHeight="1">
      <c r="B26" s="99">
        <v>22</v>
      </c>
      <c r="C26" s="100"/>
      <c r="D26" s="100"/>
      <c r="E26" s="101" t="s">
        <v>353</v>
      </c>
      <c r="F26" s="102" t="s">
        <v>354</v>
      </c>
      <c r="G26" s="108"/>
      <c r="H26" s="104" t="s">
        <v>355</v>
      </c>
      <c r="I26" s="105"/>
      <c r="J26" s="106"/>
    </row>
    <row r="27" spans="2:10" s="60" customFormat="1" ht="10.5" customHeight="1">
      <c r="B27" s="99">
        <v>23</v>
      </c>
      <c r="C27" s="100"/>
      <c r="D27" s="100"/>
      <c r="E27" s="101" t="s">
        <v>353</v>
      </c>
      <c r="F27" s="102" t="s">
        <v>354</v>
      </c>
      <c r="G27" s="109"/>
      <c r="H27" s="104" t="s">
        <v>355</v>
      </c>
      <c r="I27" s="105"/>
      <c r="J27" s="106"/>
    </row>
    <row r="28" spans="2:10" s="60" customFormat="1" ht="10.5" customHeight="1">
      <c r="B28" s="99">
        <v>24</v>
      </c>
      <c r="C28" s="100"/>
      <c r="D28" s="100"/>
      <c r="E28" s="101" t="s">
        <v>353</v>
      </c>
      <c r="F28" s="102" t="s">
        <v>354</v>
      </c>
      <c r="G28" s="108"/>
      <c r="H28" s="104" t="s">
        <v>355</v>
      </c>
      <c r="I28" s="105"/>
      <c r="J28" s="106"/>
    </row>
    <row r="29" spans="2:10" s="60" customFormat="1" ht="10.5" customHeight="1">
      <c r="B29" s="99">
        <v>25</v>
      </c>
      <c r="C29" s="100"/>
      <c r="D29" s="100"/>
      <c r="E29" s="101" t="s">
        <v>353</v>
      </c>
      <c r="F29" s="102" t="s">
        <v>354</v>
      </c>
      <c r="G29" s="108"/>
      <c r="H29" s="104" t="s">
        <v>355</v>
      </c>
      <c r="I29" s="105"/>
      <c r="J29" s="106"/>
    </row>
    <row r="30" spans="2:10" s="60" customFormat="1" ht="10.5" customHeight="1">
      <c r="B30" s="99">
        <v>26</v>
      </c>
      <c r="C30" s="100"/>
      <c r="D30" s="100"/>
      <c r="E30" s="101" t="s">
        <v>353</v>
      </c>
      <c r="F30" s="102" t="s">
        <v>354</v>
      </c>
      <c r="G30" s="108"/>
      <c r="H30" s="104" t="s">
        <v>355</v>
      </c>
      <c r="I30" s="105"/>
      <c r="J30" s="106"/>
    </row>
    <row r="31" spans="2:10" s="60" customFormat="1" ht="10.5" customHeight="1">
      <c r="B31" s="99">
        <v>27</v>
      </c>
      <c r="C31" s="100"/>
      <c r="D31" s="100"/>
      <c r="E31" s="101" t="s">
        <v>353</v>
      </c>
      <c r="F31" s="102" t="s">
        <v>354</v>
      </c>
      <c r="G31" s="103"/>
      <c r="H31" s="104" t="s">
        <v>355</v>
      </c>
      <c r="I31" s="105"/>
      <c r="J31" s="106"/>
    </row>
    <row r="32" spans="2:10" s="60" customFormat="1" ht="10.5" customHeight="1">
      <c r="B32" s="99">
        <v>28</v>
      </c>
      <c r="C32" s="100"/>
      <c r="D32" s="100"/>
      <c r="E32" s="101" t="s">
        <v>353</v>
      </c>
      <c r="F32" s="102" t="s">
        <v>354</v>
      </c>
      <c r="G32" s="109"/>
      <c r="H32" s="104" t="s">
        <v>355</v>
      </c>
      <c r="I32" s="105"/>
      <c r="J32" s="106"/>
    </row>
    <row r="33" spans="2:10" s="60" customFormat="1" ht="10.5" customHeight="1">
      <c r="B33" s="99">
        <v>29</v>
      </c>
      <c r="C33" s="100"/>
      <c r="D33" s="100"/>
      <c r="E33" s="101" t="s">
        <v>353</v>
      </c>
      <c r="F33" s="102" t="s">
        <v>354</v>
      </c>
      <c r="G33" s="109"/>
      <c r="H33" s="104" t="s">
        <v>355</v>
      </c>
      <c r="I33" s="105"/>
      <c r="J33" s="106"/>
    </row>
    <row r="34" spans="2:10" s="60" customFormat="1" ht="10.5" customHeight="1">
      <c r="B34" s="99">
        <v>30</v>
      </c>
      <c r="C34" s="100"/>
      <c r="D34" s="100"/>
      <c r="E34" s="101" t="s">
        <v>353</v>
      </c>
      <c r="F34" s="102" t="s">
        <v>354</v>
      </c>
      <c r="G34" s="108"/>
      <c r="H34" s="104" t="s">
        <v>355</v>
      </c>
      <c r="I34" s="105"/>
      <c r="J34" s="106"/>
    </row>
    <row r="35" spans="2:10" s="60" customFormat="1" ht="10.5" customHeight="1">
      <c r="B35" s="99">
        <v>31</v>
      </c>
      <c r="C35" s="100"/>
      <c r="D35" s="100"/>
      <c r="E35" s="101" t="s">
        <v>353</v>
      </c>
      <c r="F35" s="102" t="s">
        <v>354</v>
      </c>
      <c r="G35" s="103"/>
      <c r="H35" s="104" t="s">
        <v>355</v>
      </c>
      <c r="I35" s="105"/>
      <c r="J35" s="106"/>
    </row>
    <row r="36" spans="2:10" s="60" customFormat="1" ht="10.5" customHeight="1">
      <c r="B36" s="99">
        <v>32</v>
      </c>
      <c r="C36" s="110"/>
      <c r="D36" s="100"/>
      <c r="E36" s="101" t="s">
        <v>353</v>
      </c>
      <c r="F36" s="102" t="s">
        <v>354</v>
      </c>
      <c r="G36" s="111"/>
      <c r="H36" s="104" t="s">
        <v>355</v>
      </c>
      <c r="I36" s="105"/>
      <c r="J36" s="106"/>
    </row>
    <row r="37" spans="2:10" s="60" customFormat="1" ht="10.5" customHeight="1">
      <c r="B37" s="99">
        <v>33</v>
      </c>
      <c r="C37" s="112"/>
      <c r="D37" s="100"/>
      <c r="E37" s="101" t="s">
        <v>353</v>
      </c>
      <c r="F37" s="102" t="s">
        <v>354</v>
      </c>
      <c r="G37" s="111"/>
      <c r="H37" s="104" t="s">
        <v>355</v>
      </c>
      <c r="I37" s="105"/>
      <c r="J37" s="106"/>
    </row>
    <row r="38" spans="2:10" s="60" customFormat="1" ht="10.5" customHeight="1">
      <c r="B38" s="99">
        <v>34</v>
      </c>
      <c r="C38" s="113"/>
      <c r="D38" s="114"/>
      <c r="E38" s="101" t="s">
        <v>353</v>
      </c>
      <c r="F38" s="102" t="s">
        <v>354</v>
      </c>
      <c r="G38" s="111"/>
      <c r="H38" s="104" t="s">
        <v>355</v>
      </c>
      <c r="I38" s="105"/>
      <c r="J38" s="106"/>
    </row>
    <row r="39" spans="2:10" s="60" customFormat="1" ht="10.5" customHeight="1">
      <c r="B39" s="99">
        <v>35</v>
      </c>
      <c r="C39" s="113"/>
      <c r="D39" s="114"/>
      <c r="E39" s="101" t="s">
        <v>353</v>
      </c>
      <c r="F39" s="102" t="s">
        <v>354</v>
      </c>
      <c r="G39" s="111"/>
      <c r="H39" s="104" t="s">
        <v>355</v>
      </c>
      <c r="I39" s="105"/>
      <c r="J39" s="106"/>
    </row>
    <row r="40" spans="2:10" s="60" customFormat="1" ht="10.5" customHeight="1">
      <c r="B40" s="99">
        <v>36</v>
      </c>
      <c r="C40" s="115"/>
      <c r="D40" s="114"/>
      <c r="E40" s="101" t="s">
        <v>356</v>
      </c>
      <c r="F40" s="102" t="s">
        <v>354</v>
      </c>
      <c r="G40" s="111"/>
      <c r="H40" s="104" t="s">
        <v>355</v>
      </c>
      <c r="I40" s="105"/>
      <c r="J40" s="106"/>
    </row>
    <row r="41" spans="2:8" s="60" customFormat="1" ht="10.5" customHeight="1">
      <c r="B41" s="99">
        <v>37</v>
      </c>
      <c r="C41" s="115"/>
      <c r="D41" s="114"/>
      <c r="E41" s="101" t="s">
        <v>353</v>
      </c>
      <c r="F41" s="102" t="s">
        <v>354</v>
      </c>
      <c r="G41" s="111"/>
      <c r="H41" s="104" t="s">
        <v>355</v>
      </c>
    </row>
    <row r="42" spans="2:8" s="60" customFormat="1" ht="10.5" customHeight="1">
      <c r="B42" s="99">
        <v>38</v>
      </c>
      <c r="C42" s="115"/>
      <c r="D42" s="114"/>
      <c r="E42" s="101"/>
      <c r="F42" s="102" t="s">
        <v>354</v>
      </c>
      <c r="G42" s="111"/>
      <c r="H42" s="104" t="s">
        <v>355</v>
      </c>
    </row>
    <row r="43" spans="2:8" s="60" customFormat="1" ht="10.5" customHeight="1">
      <c r="B43" s="99">
        <v>39</v>
      </c>
      <c r="C43" s="115"/>
      <c r="D43" s="114"/>
      <c r="E43" s="101"/>
      <c r="F43" s="102" t="s">
        <v>354</v>
      </c>
      <c r="G43" s="111"/>
      <c r="H43" s="104" t="s">
        <v>355</v>
      </c>
    </row>
    <row r="44" spans="2:9" s="4" customFormat="1" ht="10.5" customHeight="1">
      <c r="B44" s="116">
        <v>40</v>
      </c>
      <c r="C44" s="117"/>
      <c r="D44" s="112"/>
      <c r="E44" s="118"/>
      <c r="F44" s="119" t="s">
        <v>354</v>
      </c>
      <c r="G44" s="111"/>
      <c r="H44" s="120" t="s">
        <v>355</v>
      </c>
      <c r="I44" s="60"/>
    </row>
    <row r="45" spans="2:8" s="42" customFormat="1" ht="12.75">
      <c r="B45" s="92"/>
      <c r="C45" s="41"/>
      <c r="D45" s="91"/>
      <c r="E45" s="92"/>
      <c r="F45" s="80"/>
      <c r="G45" s="89"/>
      <c r="H45" s="91"/>
    </row>
    <row r="46" spans="4:7" ht="12.75">
      <c r="D46" s="121" t="s">
        <v>357</v>
      </c>
      <c r="E46" s="122"/>
      <c r="F46" s="37"/>
      <c r="G46" s="123"/>
    </row>
    <row r="47" spans="4:7" ht="12.75">
      <c r="D47" s="91"/>
      <c r="E47" s="122" t="s">
        <v>353</v>
      </c>
      <c r="G47" s="124"/>
    </row>
    <row r="48" spans="4:7" ht="12.75" customHeight="1">
      <c r="D48" s="91"/>
      <c r="E48" s="122" t="s">
        <v>356</v>
      </c>
      <c r="G48" s="124"/>
    </row>
    <row r="49" spans="4:7" ht="12.75">
      <c r="D49" s="91"/>
      <c r="E49" s="122" t="s">
        <v>358</v>
      </c>
      <c r="G49" s="124"/>
    </row>
  </sheetData>
  <sheetProtection selectLockedCells="1" selectUnlockedCells="1"/>
  <dataValidations count="4">
    <dataValidation allowBlank="1" showInputMessage="1" showErrorMessage="1" prompt="Selecione estes dados na planilha [Geral]" sqref="A1">
      <formula1>0</formula1>
      <formula2>0</formula2>
    </dataValidation>
    <dataValidation allowBlank="1" showInputMessage="1" showErrorMessage="1" promptTitle="Nome do aluno" prompt="Cole aqui a relação dos nomes de alunos" sqref="D5:D44">
      <formula1>0</formula1>
      <formula2>0</formula2>
    </dataValidation>
    <dataValidation allowBlank="1" showInputMessage="1" showErrorMessage="1" promptTitle="Matricula do Aluno" prompt="Cole aqui a relação de números de matrícula" sqref="C5:C44">
      <formula1>0</formula1>
      <formula2>0</formula2>
    </dataValidation>
    <dataValidation type="list" allowBlank="1" showInputMessage="1" showErrorMessage="1" promptTitle="Situação do aluno" prompt="Selecione a situação do aluno &#10;   M - Matriculado &#10;   D - Desistente &#10;   C - Cancelado" sqref="E5:E44">
      <formula1>Alunos!$E$47:$E$52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"/>
  <sheetViews>
    <sheetView zoomScale="160" zoomScaleNormal="160" workbookViewId="0" topLeftCell="A1">
      <selection activeCell="AR6" sqref="AR6"/>
    </sheetView>
  </sheetViews>
  <sheetFormatPr defaultColWidth="12.57421875" defaultRowHeight="58.5" customHeight="1"/>
  <cols>
    <col min="1" max="1" width="19.140625" style="0" customWidth="1"/>
    <col min="2" max="2" width="0" style="0" hidden="1" customWidth="1"/>
    <col min="3" max="39" width="2.7109375" style="0" customWidth="1"/>
    <col min="40" max="40" width="9.28125" style="0" customWidth="1"/>
    <col min="41" max="16384" width="11.57421875" style="0" customWidth="1"/>
  </cols>
  <sheetData>
    <row r="1" spans="1:256" s="126" customFormat="1" ht="56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 selectLockedCells="1" selectUnlockedCells="1"/>
  <mergeCells count="1">
    <mergeCell ref="A1:AP1"/>
  </mergeCell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1"/>
  <sheetViews>
    <sheetView zoomScale="160" zoomScaleNormal="160" workbookViewId="0" topLeftCell="A1">
      <selection activeCell="A1" sqref="A1"/>
    </sheetView>
  </sheetViews>
  <sheetFormatPr defaultColWidth="9.140625" defaultRowHeight="12.75" customHeight="1"/>
  <cols>
    <col min="1" max="1" width="2.8515625" style="127" customWidth="1"/>
    <col min="2" max="2" width="8.28125" style="128" customWidth="1"/>
    <col min="3" max="3" width="30.57421875" style="128" customWidth="1"/>
    <col min="4" max="4" width="0" style="128" hidden="1" customWidth="1"/>
    <col min="5" max="44" width="2.00390625" style="128" customWidth="1"/>
    <col min="45" max="45" width="5.8515625" style="127" customWidth="1"/>
    <col min="46" max="46" width="8.140625" style="127" customWidth="1"/>
    <col min="47" max="47" width="8.00390625" style="127" customWidth="1"/>
    <col min="48" max="48" width="7.8515625" style="129" customWidth="1"/>
    <col min="49" max="49" width="2.8515625" style="37" customWidth="1"/>
    <col min="50" max="16384" width="9.140625" style="128" customWidth="1"/>
  </cols>
  <sheetData>
    <row r="1" spans="1:48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51" s="135" customFormat="1" ht="15" customHeight="1">
      <c r="A2" s="91">
        <f>Alunos!A1</f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 t="s">
        <v>359</v>
      </c>
      <c r="AT2" s="133"/>
      <c r="AU2" s="134">
        <f>AY4</f>
        <v>0</v>
      </c>
      <c r="AW2" s="42"/>
      <c r="AX2" s="136" t="s">
        <v>360</v>
      </c>
      <c r="AY2" s="129" t="s">
        <v>361</v>
      </c>
    </row>
    <row r="3" spans="1:51" s="135" customFormat="1" ht="15" customHeight="1">
      <c r="A3" s="91">
        <f>Alunos!A2</f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3" t="s">
        <v>362</v>
      </c>
      <c r="AT3" s="133"/>
      <c r="AU3" s="134">
        <f>AU2-AX4</f>
        <v>0</v>
      </c>
      <c r="AW3" s="42"/>
      <c r="AX3" s="138" t="s">
        <v>363</v>
      </c>
      <c r="AY3" s="139" t="s">
        <v>364</v>
      </c>
    </row>
    <row r="4" spans="1:61" ht="12.75" customHeight="1">
      <c r="A4" s="140" t="s">
        <v>349</v>
      </c>
      <c r="B4" s="140"/>
      <c r="C4" s="141" t="s">
        <v>365</v>
      </c>
      <c r="D4" s="142" t="s">
        <v>351</v>
      </c>
      <c r="E4" s="143">
        <f>Calend!M13</f>
        <v>0</v>
      </c>
      <c r="F4" s="143">
        <f>Calend!N13</f>
        <v>0</v>
      </c>
      <c r="G4" s="143">
        <f>Calend!O13</f>
        <v>0</v>
      </c>
      <c r="H4" s="143">
        <f>Calend!P13</f>
        <v>0</v>
      </c>
      <c r="I4" s="143">
        <f>Calend!Q13</f>
        <v>0</v>
      </c>
      <c r="J4" s="143">
        <f>Calend!R13</f>
        <v>0</v>
      </c>
      <c r="K4" s="143">
        <f>Calend!S13</f>
        <v>0</v>
      </c>
      <c r="L4" s="143">
        <f>Calend!T13</f>
        <v>0</v>
      </c>
      <c r="M4" s="143">
        <f>Calend!U13</f>
        <v>0</v>
      </c>
      <c r="N4" s="143">
        <f>Calend!V13</f>
        <v>0</v>
      </c>
      <c r="O4" s="143">
        <f>Calend!W13</f>
        <v>0</v>
      </c>
      <c r="P4" s="143">
        <f>Calend!X13</f>
        <v>0</v>
      </c>
      <c r="Q4" s="143">
        <f>Calend!Y13</f>
        <v>0</v>
      </c>
      <c r="R4" s="143">
        <f>Calend!Z13</f>
        <v>0</v>
      </c>
      <c r="S4" s="143">
        <f>Calend!AA13</f>
        <v>0</v>
      </c>
      <c r="T4" s="143">
        <f>Calend!AB13</f>
        <v>0</v>
      </c>
      <c r="U4" s="143">
        <f>Calend!AC13</f>
        <v>0</v>
      </c>
      <c r="V4" s="143">
        <f>Calend!AD13</f>
        <v>0</v>
      </c>
      <c r="W4" s="143">
        <f>Calend!AE13</f>
        <v>0</v>
      </c>
      <c r="X4" s="143">
        <f>Calend!AF13</f>
        <v>0</v>
      </c>
      <c r="Y4" s="143">
        <f>Calend!AG13</f>
        <v>0</v>
      </c>
      <c r="Z4" s="143">
        <f>Calend!AH13</f>
        <v>0</v>
      </c>
      <c r="AA4" s="143">
        <f>Calend!AI13</f>
        <v>0</v>
      </c>
      <c r="AB4" s="143">
        <f>Calend!AJ13</f>
        <v>0</v>
      </c>
      <c r="AC4" s="143">
        <f>Calend!AK13</f>
        <v>0</v>
      </c>
      <c r="AD4" s="143">
        <f>Calend!AL13</f>
        <v>0</v>
      </c>
      <c r="AE4" s="143">
        <f>Calend!AM13</f>
        <v>0</v>
      </c>
      <c r="AF4" s="143">
        <f>Calend!AN13</f>
        <v>0</v>
      </c>
      <c r="AG4" s="143">
        <f>Calend!AO13</f>
        <v>0</v>
      </c>
      <c r="AH4" s="143">
        <f>Calend!AP13</f>
        <v>0</v>
      </c>
      <c r="AI4" s="143">
        <f>Calend!AQ13</f>
        <v>0</v>
      </c>
      <c r="AJ4" s="143">
        <f>Calend!AR13</f>
        <v>0</v>
      </c>
      <c r="AK4" s="143">
        <f>Calend!AS13</f>
        <v>0</v>
      </c>
      <c r="AL4" s="143">
        <f>Calend!AT13</f>
        <v>0</v>
      </c>
      <c r="AM4" s="143">
        <f>Calend!AU13</f>
        <v>0</v>
      </c>
      <c r="AN4" s="143">
        <f>Calend!AV13</f>
        <v>0</v>
      </c>
      <c r="AO4" s="143">
        <f>Calend!AW13</f>
        <v>0</v>
      </c>
      <c r="AP4" s="143">
        <f>Calend!AX13</f>
        <v>0</v>
      </c>
      <c r="AQ4" s="143">
        <f>Calend!AY13</f>
        <v>0</v>
      </c>
      <c r="AR4" s="143">
        <f>Calend!AZ13</f>
        <v>0</v>
      </c>
      <c r="AS4" s="144" t="s">
        <v>366</v>
      </c>
      <c r="AT4" s="145" t="s">
        <v>367</v>
      </c>
      <c r="AU4" s="146" t="s">
        <v>368</v>
      </c>
      <c r="AV4" s="146" t="s">
        <v>369</v>
      </c>
      <c r="AW4" s="147"/>
      <c r="AX4" s="148"/>
      <c r="AY4" s="149">
        <f>SUM(E4:AR4)</f>
        <v>0</v>
      </c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5" customFormat="1" ht="30" customHeight="1">
      <c r="A5" s="140"/>
      <c r="B5" s="140"/>
      <c r="C5" s="141"/>
      <c r="D5" s="142"/>
      <c r="E5" s="151">
        <f>Calend!M12</f>
        <v>0</v>
      </c>
      <c r="F5" s="151">
        <f>Calend!N12</f>
        <v>0</v>
      </c>
      <c r="G5" s="151">
        <f>Calend!O12</f>
        <v>0</v>
      </c>
      <c r="H5" s="151">
        <f>Calend!P12</f>
        <v>0</v>
      </c>
      <c r="I5" s="151">
        <f>Calend!Q12</f>
        <v>0</v>
      </c>
      <c r="J5" s="151">
        <f>Calend!R12</f>
        <v>0</v>
      </c>
      <c r="K5" s="151">
        <f>Calend!S12</f>
        <v>0</v>
      </c>
      <c r="L5" s="151">
        <f>Calend!T12</f>
        <v>0</v>
      </c>
      <c r="M5" s="151">
        <f>Calend!U12</f>
        <v>0</v>
      </c>
      <c r="N5" s="151">
        <f>Calend!V12</f>
        <v>0</v>
      </c>
      <c r="O5" s="151">
        <f>Calend!W12</f>
        <v>0</v>
      </c>
      <c r="P5" s="151">
        <f>Calend!X12</f>
        <v>0</v>
      </c>
      <c r="Q5" s="151">
        <f>Calend!Y12</f>
        <v>0</v>
      </c>
      <c r="R5" s="151">
        <f>Calend!Z12</f>
        <v>0</v>
      </c>
      <c r="S5" s="151">
        <f>Calend!AA12</f>
        <v>0</v>
      </c>
      <c r="T5" s="151">
        <f>Calend!AB12</f>
        <v>0</v>
      </c>
      <c r="U5" s="151">
        <f>Calend!AC12</f>
        <v>0</v>
      </c>
      <c r="V5" s="151">
        <f>Calend!AD12</f>
        <v>0</v>
      </c>
      <c r="W5" s="151">
        <f>Calend!AE12</f>
        <v>0</v>
      </c>
      <c r="X5" s="151">
        <f>Calend!AF12</f>
        <v>0</v>
      </c>
      <c r="Y5" s="151">
        <f>Calend!AG12</f>
        <v>0</v>
      </c>
      <c r="Z5" s="151">
        <f>Calend!AH12</f>
        <v>0</v>
      </c>
      <c r="AA5" s="151">
        <f>Calend!AI12</f>
        <v>0</v>
      </c>
      <c r="AB5" s="151">
        <f>Calend!AJ12</f>
        <v>0</v>
      </c>
      <c r="AC5" s="151">
        <f>Calend!AK12</f>
        <v>0</v>
      </c>
      <c r="AD5" s="151">
        <f>Calend!AL12</f>
        <v>0</v>
      </c>
      <c r="AE5" s="151">
        <f>Calend!AM12</f>
        <v>0</v>
      </c>
      <c r="AF5" s="151">
        <f>Calend!AN12</f>
        <v>0</v>
      </c>
      <c r="AG5" s="151">
        <f>Calend!AO12</f>
        <v>0</v>
      </c>
      <c r="AH5" s="151">
        <f>Calend!AP12</f>
        <v>0</v>
      </c>
      <c r="AI5" s="151">
        <f>Calend!AQ12</f>
        <v>0</v>
      </c>
      <c r="AJ5" s="151">
        <f>Calend!AR12</f>
        <v>0</v>
      </c>
      <c r="AK5" s="151">
        <f>Calend!AS12</f>
        <v>0</v>
      </c>
      <c r="AL5" s="151">
        <f>Calend!AT12</f>
        <v>0</v>
      </c>
      <c r="AM5" s="151">
        <f>Calend!AU12</f>
        <v>0</v>
      </c>
      <c r="AN5" s="151">
        <f>Calend!AV12</f>
        <v>0</v>
      </c>
      <c r="AO5" s="151">
        <f>Calend!AW12</f>
        <v>0</v>
      </c>
      <c r="AP5" s="151">
        <f>Calend!AX12</f>
        <v>0</v>
      </c>
      <c r="AQ5" s="151">
        <f>Calend!AY12</f>
        <v>0</v>
      </c>
      <c r="AR5" s="152">
        <f>Calend!AZ12</f>
        <v>0</v>
      </c>
      <c r="AS5" s="144"/>
      <c r="AT5" s="145"/>
      <c r="AU5" s="146"/>
      <c r="AV5" s="146"/>
      <c r="AW5" s="153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</row>
    <row r="6" spans="1:61" s="165" customFormat="1" ht="9" customHeight="1">
      <c r="A6" s="156">
        <v>1</v>
      </c>
      <c r="B6" s="157">
        <f>IF(Alunos!C5&lt;&gt;0,Alunos!C5,"")</f>
        <v>0</v>
      </c>
      <c r="C6" s="158">
        <f>IF(Alunos!D5&lt;&gt;0,Alunos!D5,"")</f>
        <v>0</v>
      </c>
      <c r="D6" s="159">
        <f>Alunos!E5</f>
        <v>0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>
        <f aca="true" t="shared" si="0" ref="AS6:AS45">IF(D6="M",SUM(E6:AR6),"")</f>
        <v>0</v>
      </c>
      <c r="AT6" s="161">
        <f>IF(Aval!W12&lt;&gt;0,Aval!W12,"")</f>
        <v>0</v>
      </c>
      <c r="AU6" s="162">
        <f>IF(Aval!Y12&lt;&gt;0,Aval!Y12,"")</f>
        <v>0</v>
      </c>
      <c r="AV6" s="163" t="e">
        <f aca="true" t="shared" si="1" ref="AV6:AV45">IF(AW6=1,AS6/$AY$4," ")</f>
        <v>#DIV/0!</v>
      </c>
      <c r="AW6" s="149">
        <f aca="true" t="shared" si="2" ref="AW6:AW45">IF(D6="M",1,0)</f>
        <v>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165" customFormat="1" ht="9" customHeight="1">
      <c r="A7" s="166">
        <v>2</v>
      </c>
      <c r="B7" s="167">
        <f>IF(Alunos!C6&lt;&gt;0,Alunos!C6,"")</f>
        <v>0</v>
      </c>
      <c r="C7" s="168">
        <f>IF(Alunos!D6&lt;&gt;0,Alunos!D6,"")</f>
        <v>0</v>
      </c>
      <c r="D7" s="169">
        <f>Alunos!E6</f>
        <v>0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1">
        <f t="shared" si="0"/>
        <v>0</v>
      </c>
      <c r="AT7" s="171">
        <f>IF(Aval!W13&lt;&gt;0,Aval!W13,"")</f>
        <v>0</v>
      </c>
      <c r="AU7" s="172">
        <f>IF(Aval!Y13&lt;&gt;0,Aval!Y13,"")</f>
        <v>0</v>
      </c>
      <c r="AV7" s="173" t="e">
        <f t="shared" si="1"/>
        <v>#DIV/0!</v>
      </c>
      <c r="AW7" s="149">
        <f t="shared" si="2"/>
        <v>1</v>
      </c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</row>
    <row r="8" spans="1:61" s="165" customFormat="1" ht="9" customHeight="1">
      <c r="A8" s="174">
        <v>3</v>
      </c>
      <c r="B8" s="157">
        <f>IF(Alunos!C7&lt;&gt;0,Alunos!C7,"")</f>
        <v>0</v>
      </c>
      <c r="C8" s="158">
        <f>IF(Alunos!D7&lt;&gt;0,Alunos!D7,"")</f>
        <v>0</v>
      </c>
      <c r="D8" s="175">
        <f>Alunos!E7</f>
        <v>0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76">
        <f t="shared" si="0"/>
        <v>0</v>
      </c>
      <c r="AT8" s="161">
        <f>IF(Aval!W14&lt;&gt;0,Aval!W14,"")</f>
        <v>0</v>
      </c>
      <c r="AU8" s="162">
        <f>IF(Aval!Y14&lt;&gt;0,Aval!Y14,"")</f>
        <v>0</v>
      </c>
      <c r="AV8" s="163" t="e">
        <f t="shared" si="1"/>
        <v>#DIV/0!</v>
      </c>
      <c r="AW8" s="149">
        <f t="shared" si="2"/>
        <v>1</v>
      </c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61" s="165" customFormat="1" ht="9" customHeight="1">
      <c r="A9" s="166">
        <v>4</v>
      </c>
      <c r="B9" s="167">
        <f>IF(Alunos!C8&lt;&gt;0,Alunos!C8,"")</f>
        <v>0</v>
      </c>
      <c r="C9" s="168">
        <f>IF(Alunos!D8&lt;&gt;0,Alunos!D8,"")</f>
        <v>0</v>
      </c>
      <c r="D9" s="169">
        <f>Alunos!E8</f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>
        <f t="shared" si="0"/>
        <v>0</v>
      </c>
      <c r="AT9" s="171">
        <f>IF(Aval!W15&lt;&gt;0,Aval!W15,"")</f>
        <v>0</v>
      </c>
      <c r="AU9" s="172">
        <f>IF(Aval!Y15&lt;&gt;0,Aval!Y15,"")</f>
        <v>0</v>
      </c>
      <c r="AV9" s="173" t="e">
        <f t="shared" si="1"/>
        <v>#DIV/0!</v>
      </c>
      <c r="AW9" s="149">
        <f t="shared" si="2"/>
        <v>1</v>
      </c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61" s="165" customFormat="1" ht="9" customHeight="1">
      <c r="A10" s="174">
        <v>5</v>
      </c>
      <c r="B10" s="157">
        <f>IF(Alunos!C9&lt;&gt;0,Alunos!C9,"")</f>
        <v>0</v>
      </c>
      <c r="C10" s="158">
        <f>IF(Alunos!D9&lt;&gt;0,Alunos!D9,"")</f>
        <v>0</v>
      </c>
      <c r="D10" s="175">
        <f>Alunos!E9</f>
        <v>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76">
        <f t="shared" si="0"/>
        <v>0</v>
      </c>
      <c r="AT10" s="161">
        <f>IF(Aval!W16&lt;&gt;0,Aval!W16,"")</f>
        <v>0</v>
      </c>
      <c r="AU10" s="162">
        <f>IF(Aval!Y16&lt;&gt;0,Aval!Y16,"")</f>
        <v>0</v>
      </c>
      <c r="AV10" s="163" t="e">
        <f t="shared" si="1"/>
        <v>#DIV/0!</v>
      </c>
      <c r="AW10" s="149">
        <f t="shared" si="2"/>
        <v>1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</row>
    <row r="11" spans="1:61" s="165" customFormat="1" ht="9" customHeight="1">
      <c r="A11" s="166">
        <v>6</v>
      </c>
      <c r="B11" s="167">
        <f>IF(Alunos!C10&lt;&gt;0,Alunos!C10,"")</f>
        <v>0</v>
      </c>
      <c r="C11" s="168">
        <f>IF(Alunos!D10&lt;&gt;0,Alunos!D10,"")</f>
        <v>0</v>
      </c>
      <c r="D11" s="169">
        <f>Alunos!E10</f>
        <v>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1">
        <f t="shared" si="0"/>
        <v>0</v>
      </c>
      <c r="AT11" s="171">
        <f>IF(Aval!W17&lt;&gt;0,Aval!W17,"")</f>
        <v>0</v>
      </c>
      <c r="AU11" s="172">
        <f>IF(Aval!Y17&lt;&gt;0,Aval!Y17,"")</f>
        <v>0</v>
      </c>
      <c r="AV11" s="173" t="e">
        <f t="shared" si="1"/>
        <v>#DIV/0!</v>
      </c>
      <c r="AW11" s="149">
        <f t="shared" si="2"/>
        <v>1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1:61" s="165" customFormat="1" ht="9" customHeight="1">
      <c r="A12" s="174">
        <v>7</v>
      </c>
      <c r="B12" s="157">
        <f>IF(Alunos!C11&lt;&gt;0,Alunos!C11,"")</f>
        <v>0</v>
      </c>
      <c r="C12" s="158">
        <f>IF(Alunos!D11&lt;&gt;0,Alunos!D11,"")</f>
        <v>0</v>
      </c>
      <c r="D12" s="175">
        <f>Alunos!E11</f>
        <v>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76">
        <f t="shared" si="0"/>
        <v>0</v>
      </c>
      <c r="AT12" s="161">
        <f>IF(Aval!W18&lt;&gt;0,Aval!W18,"")</f>
        <v>0</v>
      </c>
      <c r="AU12" s="162">
        <f>IF(Aval!Y18&lt;&gt;0,Aval!Y18,"")</f>
        <v>0</v>
      </c>
      <c r="AV12" s="163" t="e">
        <f t="shared" si="1"/>
        <v>#DIV/0!</v>
      </c>
      <c r="AW12" s="149">
        <f t="shared" si="2"/>
        <v>1</v>
      </c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1:61" s="165" customFormat="1" ht="9" customHeight="1">
      <c r="A13" s="166">
        <v>8</v>
      </c>
      <c r="B13" s="167">
        <f>IF(Alunos!C12&lt;&gt;0,Alunos!C12,"")</f>
        <v>0</v>
      </c>
      <c r="C13" s="168">
        <f>IF(Alunos!D12&lt;&gt;0,Alunos!D12,"")</f>
        <v>0</v>
      </c>
      <c r="D13" s="169">
        <f>Alunos!E12</f>
        <v>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>
        <f t="shared" si="0"/>
        <v>0</v>
      </c>
      <c r="AT13" s="171">
        <f>IF(Aval!W19&lt;&gt;0,Aval!W19,"")</f>
        <v>0</v>
      </c>
      <c r="AU13" s="172">
        <f>IF(Aval!Y19&lt;&gt;0,Aval!Y19,"")</f>
        <v>0</v>
      </c>
      <c r="AV13" s="173" t="e">
        <f t="shared" si="1"/>
        <v>#DIV/0!</v>
      </c>
      <c r="AW13" s="149">
        <f t="shared" si="2"/>
        <v>1</v>
      </c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1:61" s="165" customFormat="1" ht="9" customHeight="1">
      <c r="A14" s="174">
        <v>9</v>
      </c>
      <c r="B14" s="157">
        <f>IF(Alunos!C13&lt;&gt;0,Alunos!C13,"")</f>
        <v>0</v>
      </c>
      <c r="C14" s="158">
        <f>IF(Alunos!D13&lt;&gt;0,Alunos!D13,"")</f>
        <v>0</v>
      </c>
      <c r="D14" s="175">
        <f>Alunos!E13</f>
        <v>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76">
        <f t="shared" si="0"/>
        <v>0</v>
      </c>
      <c r="AT14" s="161">
        <f>IF(Aval!W20&lt;&gt;0,Aval!W20,"")</f>
        <v>0</v>
      </c>
      <c r="AU14" s="162">
        <f>IF(Aval!Y20&lt;&gt;0,Aval!Y20,"")</f>
        <v>0</v>
      </c>
      <c r="AV14" s="163" t="e">
        <f t="shared" si="1"/>
        <v>#DIV/0!</v>
      </c>
      <c r="AW14" s="149">
        <f t="shared" si="2"/>
        <v>1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</row>
    <row r="15" spans="1:61" s="165" customFormat="1" ht="9" customHeight="1">
      <c r="A15" s="166">
        <v>10</v>
      </c>
      <c r="B15" s="167">
        <f>IF(Alunos!C14&lt;&gt;0,Alunos!C14,"")</f>
        <v>0</v>
      </c>
      <c r="C15" s="168">
        <f>IF(Alunos!D14&lt;&gt;0,Alunos!D14,"")</f>
        <v>0</v>
      </c>
      <c r="D15" s="169">
        <f>Alunos!E14</f>
        <v>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>
        <f t="shared" si="0"/>
        <v>0</v>
      </c>
      <c r="AT15" s="171">
        <f>IF(Aval!W21&lt;&gt;0,Aval!W21,"")</f>
        <v>0</v>
      </c>
      <c r="AU15" s="172">
        <f>IF(Aval!Y21&lt;&gt;0,Aval!Y21,"")</f>
        <v>0</v>
      </c>
      <c r="AV15" s="173" t="e">
        <f t="shared" si="1"/>
        <v>#DIV/0!</v>
      </c>
      <c r="AW15" s="149">
        <f t="shared" si="2"/>
        <v>1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</row>
    <row r="16" spans="1:61" s="165" customFormat="1" ht="9" customHeight="1">
      <c r="A16" s="174">
        <v>11</v>
      </c>
      <c r="B16" s="157">
        <f>IF(Alunos!C15&lt;&gt;0,Alunos!C15,"")</f>
        <v>0</v>
      </c>
      <c r="C16" s="158">
        <f>IF(Alunos!D15&lt;&gt;0,Alunos!D15,"")</f>
        <v>0</v>
      </c>
      <c r="D16" s="175">
        <f>Alunos!E15</f>
        <v>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76">
        <f t="shared" si="0"/>
        <v>0</v>
      </c>
      <c r="AT16" s="161">
        <f>IF(Aval!W22&lt;&gt;0,Aval!W22,"")</f>
        <v>0</v>
      </c>
      <c r="AU16" s="162">
        <f>IF(Aval!Y22&lt;&gt;0,Aval!Y22,"")</f>
        <v>0</v>
      </c>
      <c r="AV16" s="163" t="e">
        <f t="shared" si="1"/>
        <v>#DIV/0!</v>
      </c>
      <c r="AW16" s="149">
        <f t="shared" si="2"/>
        <v>1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1:61" s="165" customFormat="1" ht="9" customHeight="1">
      <c r="A17" s="166">
        <v>12</v>
      </c>
      <c r="B17" s="167">
        <f>IF(Alunos!C16&lt;&gt;0,Alunos!C16,"")</f>
        <v>0</v>
      </c>
      <c r="C17" s="168">
        <f>IF(Alunos!D16&lt;&gt;0,Alunos!D16,"")</f>
        <v>0</v>
      </c>
      <c r="D17" s="169">
        <f>Alunos!E16</f>
        <v>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>
        <f t="shared" si="0"/>
        <v>0</v>
      </c>
      <c r="AT17" s="171">
        <f>IF(Aval!W23&lt;&gt;0,Aval!W23,"")</f>
        <v>0</v>
      </c>
      <c r="AU17" s="172">
        <f>IF(Aval!Y23&lt;&gt;0,Aval!Y23,"")</f>
        <v>0</v>
      </c>
      <c r="AV17" s="173" t="e">
        <f t="shared" si="1"/>
        <v>#DIV/0!</v>
      </c>
      <c r="AW17" s="149">
        <f t="shared" si="2"/>
        <v>1</v>
      </c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1:61" s="165" customFormat="1" ht="9" customHeight="1">
      <c r="A18" s="174">
        <v>13</v>
      </c>
      <c r="B18" s="157">
        <f>IF(Alunos!C17&lt;&gt;0,Alunos!C17,"")</f>
        <v>0</v>
      </c>
      <c r="C18" s="158">
        <f>IF(Alunos!D17&lt;&gt;0,Alunos!D17,"")</f>
        <v>0</v>
      </c>
      <c r="D18" s="175">
        <f>Alunos!E17</f>
        <v>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76">
        <f t="shared" si="0"/>
        <v>0</v>
      </c>
      <c r="AT18" s="161">
        <f>IF(Aval!W24&lt;&gt;0,Aval!W24,"")</f>
        <v>0</v>
      </c>
      <c r="AU18" s="162">
        <f>IF(Aval!Y24&lt;&gt;0,Aval!Y24,"")</f>
        <v>0</v>
      </c>
      <c r="AV18" s="163" t="e">
        <f t="shared" si="1"/>
        <v>#DIV/0!</v>
      </c>
      <c r="AW18" s="149">
        <f t="shared" si="2"/>
        <v>1</v>
      </c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1:61" s="165" customFormat="1" ht="9" customHeight="1">
      <c r="A19" s="166">
        <v>14</v>
      </c>
      <c r="B19" s="167">
        <f>IF(Alunos!C18&lt;&gt;0,Alunos!C18,"")</f>
        <v>0</v>
      </c>
      <c r="C19" s="168">
        <f>IF(Alunos!D18&lt;&gt;0,Alunos!D18,"")</f>
        <v>0</v>
      </c>
      <c r="D19" s="169">
        <f>Alunos!E18</f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1">
        <f t="shared" si="0"/>
        <v>0</v>
      </c>
      <c r="AT19" s="171">
        <f>IF(Aval!W25&lt;&gt;0,Aval!W25,"")</f>
        <v>0</v>
      </c>
      <c r="AU19" s="172">
        <f>IF(Aval!Y25&lt;&gt;0,Aval!Y25,"")</f>
        <v>0</v>
      </c>
      <c r="AV19" s="173" t="e">
        <f t="shared" si="1"/>
        <v>#DIV/0!</v>
      </c>
      <c r="AW19" s="149">
        <f t="shared" si="2"/>
        <v>1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</row>
    <row r="20" spans="1:61" s="165" customFormat="1" ht="9" customHeight="1">
      <c r="A20" s="174">
        <v>15</v>
      </c>
      <c r="B20" s="157">
        <f>IF(Alunos!C19&lt;&gt;0,Alunos!C19,"")</f>
        <v>0</v>
      </c>
      <c r="C20" s="158">
        <f>IF(Alunos!D19&lt;&gt;0,Alunos!D19,"")</f>
        <v>0</v>
      </c>
      <c r="D20" s="175">
        <f>Alunos!E19</f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76">
        <f t="shared" si="0"/>
        <v>0</v>
      </c>
      <c r="AT20" s="161">
        <f>IF(Aval!W26&lt;&gt;0,Aval!W26,"")</f>
        <v>0</v>
      </c>
      <c r="AU20" s="162">
        <f>IF(Aval!Y26&lt;&gt;0,Aval!Y26,"")</f>
        <v>0</v>
      </c>
      <c r="AV20" s="163" t="e">
        <f t="shared" si="1"/>
        <v>#DIV/0!</v>
      </c>
      <c r="AW20" s="149">
        <f t="shared" si="2"/>
        <v>1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</row>
    <row r="21" spans="1:61" s="165" customFormat="1" ht="9" customHeight="1">
      <c r="A21" s="166">
        <v>16</v>
      </c>
      <c r="B21" s="167">
        <f>IF(Alunos!C20&lt;&gt;0,Alunos!C20,"")</f>
        <v>0</v>
      </c>
      <c r="C21" s="168">
        <f>IF(Alunos!D20&lt;&gt;0,Alunos!D20,"")</f>
        <v>0</v>
      </c>
      <c r="D21" s="169">
        <f>Alunos!E20</f>
        <v>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>
        <f t="shared" si="0"/>
        <v>0</v>
      </c>
      <c r="AT21" s="171">
        <f>IF(Aval!W27&lt;&gt;0,Aval!W27,"")</f>
        <v>0</v>
      </c>
      <c r="AU21" s="172">
        <f>IF(Aval!Y27&lt;&gt;0,Aval!Y27,"")</f>
        <v>0</v>
      </c>
      <c r="AV21" s="173" t="e">
        <f t="shared" si="1"/>
        <v>#DIV/0!</v>
      </c>
      <c r="AW21" s="149">
        <f t="shared" si="2"/>
        <v>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</row>
    <row r="22" spans="1:61" s="165" customFormat="1" ht="9" customHeight="1">
      <c r="A22" s="174">
        <v>17</v>
      </c>
      <c r="B22" s="157">
        <f>IF(Alunos!C21&lt;&gt;0,Alunos!C21,"")</f>
        <v>0</v>
      </c>
      <c r="C22" s="158">
        <f>IF(Alunos!D21&lt;&gt;0,Alunos!D21,"")</f>
        <v>0</v>
      </c>
      <c r="D22" s="175">
        <f>Alunos!E21</f>
        <v>0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76">
        <f t="shared" si="0"/>
        <v>0</v>
      </c>
      <c r="AT22" s="161">
        <f>IF(Aval!W28&lt;&gt;0,Aval!W28,"")</f>
        <v>0</v>
      </c>
      <c r="AU22" s="162">
        <f>IF(Aval!Y28&lt;&gt;0,Aval!Y28,"")</f>
        <v>0</v>
      </c>
      <c r="AV22" s="163" t="e">
        <f t="shared" si="1"/>
        <v>#DIV/0!</v>
      </c>
      <c r="AW22" s="149">
        <f t="shared" si="2"/>
        <v>1</v>
      </c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</row>
    <row r="23" spans="1:61" s="165" customFormat="1" ht="9" customHeight="1">
      <c r="A23" s="166">
        <v>18</v>
      </c>
      <c r="B23" s="167">
        <f>IF(Alunos!C22&lt;&gt;0,Alunos!C22,"")</f>
        <v>0</v>
      </c>
      <c r="C23" s="168">
        <f>IF(Alunos!D22&lt;&gt;0,Alunos!D22,"")</f>
        <v>0</v>
      </c>
      <c r="D23" s="169">
        <f>Alunos!E22</f>
        <v>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>
        <f t="shared" si="0"/>
        <v>0</v>
      </c>
      <c r="AT23" s="171">
        <f>IF(Aval!W29&lt;&gt;0,Aval!W29,"")</f>
        <v>0</v>
      </c>
      <c r="AU23" s="172">
        <f>IF(Aval!Y29&lt;&gt;0,Aval!Y29,"")</f>
        <v>0</v>
      </c>
      <c r="AV23" s="173" t="e">
        <f t="shared" si="1"/>
        <v>#DIV/0!</v>
      </c>
      <c r="AW23" s="149">
        <f t="shared" si="2"/>
        <v>1</v>
      </c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</row>
    <row r="24" spans="1:61" s="165" customFormat="1" ht="9" customHeight="1">
      <c r="A24" s="174">
        <v>19</v>
      </c>
      <c r="B24" s="157">
        <f>IF(Alunos!C23&lt;&gt;0,Alunos!C23,"")</f>
        <v>0</v>
      </c>
      <c r="C24" s="158">
        <f>IF(Alunos!D23&lt;&gt;0,Alunos!D23,"")</f>
        <v>0</v>
      </c>
      <c r="D24" s="175">
        <f>Alunos!E23</f>
        <v>0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76">
        <f t="shared" si="0"/>
        <v>0</v>
      </c>
      <c r="AT24" s="161">
        <f>IF(Aval!W30&lt;&gt;0,Aval!W30,"")</f>
        <v>0</v>
      </c>
      <c r="AU24" s="162">
        <f>IF(Aval!Y30&lt;&gt;0,Aval!Y30,"")</f>
        <v>0</v>
      </c>
      <c r="AV24" s="163" t="e">
        <f t="shared" si="1"/>
        <v>#DIV/0!</v>
      </c>
      <c r="AW24" s="149">
        <f t="shared" si="2"/>
        <v>1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</row>
    <row r="25" spans="1:61" s="165" customFormat="1" ht="9" customHeight="1">
      <c r="A25" s="166">
        <v>20</v>
      </c>
      <c r="B25" s="167">
        <f>IF(Alunos!C24&lt;&gt;0,Alunos!C24,"")</f>
        <v>0</v>
      </c>
      <c r="C25" s="168">
        <f>IF(Alunos!D24&lt;&gt;0,Alunos!D24,"")</f>
        <v>0</v>
      </c>
      <c r="D25" s="169">
        <f>Alunos!E24</f>
        <v>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>
        <f t="shared" si="0"/>
        <v>0</v>
      </c>
      <c r="AT25" s="171">
        <f>IF(Aval!W31&lt;&gt;0,Aval!W31,"")</f>
        <v>0</v>
      </c>
      <c r="AU25" s="172">
        <f>IF(Aval!Y31&lt;&gt;0,Aval!Y31,"")</f>
        <v>0</v>
      </c>
      <c r="AV25" s="173" t="e">
        <f t="shared" si="1"/>
        <v>#DIV/0!</v>
      </c>
      <c r="AW25" s="149">
        <f t="shared" si="2"/>
        <v>1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</row>
    <row r="26" spans="1:61" s="165" customFormat="1" ht="9" customHeight="1">
      <c r="A26" s="174">
        <v>21</v>
      </c>
      <c r="B26" s="157">
        <f>IF(Alunos!C25&lt;&gt;0,Alunos!C25,"")</f>
        <v>0</v>
      </c>
      <c r="C26" s="158">
        <f>IF(Alunos!D25&lt;&gt;0,Alunos!D25,"")</f>
        <v>0</v>
      </c>
      <c r="D26" s="169">
        <f>Alunos!E25</f>
        <v>0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76">
        <f t="shared" si="0"/>
        <v>0</v>
      </c>
      <c r="AT26" s="161">
        <f>IF(Aval!W32&lt;&gt;0,Aval!W32,"")</f>
        <v>0</v>
      </c>
      <c r="AU26" s="162">
        <f>IF(Aval!Y32&lt;&gt;0,Aval!Y32,"")</f>
        <v>0</v>
      </c>
      <c r="AV26" s="163" t="e">
        <f t="shared" si="1"/>
        <v>#DIV/0!</v>
      </c>
      <c r="AW26" s="149">
        <f t="shared" si="2"/>
        <v>1</v>
      </c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</row>
    <row r="27" spans="1:61" s="165" customFormat="1" ht="9" customHeight="1">
      <c r="A27" s="166">
        <v>22</v>
      </c>
      <c r="B27" s="167">
        <f>IF(Alunos!C26&lt;&gt;0,Alunos!C26,"")</f>
        <v>0</v>
      </c>
      <c r="C27" s="168">
        <f>IF(Alunos!D26&lt;&gt;0,Alunos!D26,"")</f>
        <v>0</v>
      </c>
      <c r="D27" s="175">
        <f>Alunos!E26</f>
        <v>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>
        <f t="shared" si="0"/>
        <v>0</v>
      </c>
      <c r="AT27" s="171">
        <f>IF(Aval!W33&lt;&gt;0,Aval!W33,"")</f>
        <v>0</v>
      </c>
      <c r="AU27" s="172">
        <f>IF(Aval!Y33&lt;&gt;0,Aval!Y33,"")</f>
        <v>0</v>
      </c>
      <c r="AV27" s="173" t="e">
        <f t="shared" si="1"/>
        <v>#DIV/0!</v>
      </c>
      <c r="AW27" s="149">
        <f t="shared" si="2"/>
        <v>1</v>
      </c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</row>
    <row r="28" spans="1:61" s="165" customFormat="1" ht="9" customHeight="1">
      <c r="A28" s="174">
        <v>23</v>
      </c>
      <c r="B28" s="157">
        <f>IF(Alunos!C27&lt;&gt;0,Alunos!C27,"")</f>
        <v>0</v>
      </c>
      <c r="C28" s="158">
        <f>IF(Alunos!D27&lt;&gt;0,Alunos!D27,"")</f>
        <v>0</v>
      </c>
      <c r="D28" s="169">
        <f>Alunos!E27</f>
        <v>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76">
        <f t="shared" si="0"/>
        <v>0</v>
      </c>
      <c r="AT28" s="161">
        <f>IF(Aval!W34&lt;&gt;0,Aval!W34,"")</f>
        <v>0</v>
      </c>
      <c r="AU28" s="162">
        <f>IF(Aval!Y34&lt;&gt;0,Aval!Y34,"")</f>
        <v>0</v>
      </c>
      <c r="AV28" s="163" t="e">
        <f t="shared" si="1"/>
        <v>#DIV/0!</v>
      </c>
      <c r="AW28" s="149">
        <f t="shared" si="2"/>
        <v>1</v>
      </c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</row>
    <row r="29" spans="1:61" s="165" customFormat="1" ht="9" customHeight="1">
      <c r="A29" s="166">
        <v>24</v>
      </c>
      <c r="B29" s="167">
        <f>IF(Alunos!C28&lt;&gt;0,Alunos!C28,"")</f>
        <v>0</v>
      </c>
      <c r="C29" s="168">
        <f>IF(Alunos!D28&lt;&gt;0,Alunos!D28,"")</f>
        <v>0</v>
      </c>
      <c r="D29" s="175">
        <f>Alunos!E28</f>
        <v>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>
        <f t="shared" si="0"/>
        <v>0</v>
      </c>
      <c r="AT29" s="171">
        <f>IF(Aval!W35&lt;&gt;0,Aval!W35,"")</f>
        <v>0</v>
      </c>
      <c r="AU29" s="172">
        <f>IF(Aval!Y35&lt;&gt;0,Aval!Y35,"")</f>
        <v>0</v>
      </c>
      <c r="AV29" s="173" t="e">
        <f t="shared" si="1"/>
        <v>#DIV/0!</v>
      </c>
      <c r="AW29" s="149">
        <f t="shared" si="2"/>
        <v>1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</row>
    <row r="30" spans="1:61" s="165" customFormat="1" ht="9" customHeight="1">
      <c r="A30" s="174">
        <v>25</v>
      </c>
      <c r="B30" s="157">
        <f>IF(Alunos!C29&lt;&gt;0,Alunos!C29,"")</f>
        <v>0</v>
      </c>
      <c r="C30" s="158">
        <f>IF(Alunos!D29&lt;&gt;0,Alunos!D29,"")</f>
        <v>0</v>
      </c>
      <c r="D30" s="169">
        <f>Alunos!E29</f>
        <v>0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76">
        <f t="shared" si="0"/>
        <v>0</v>
      </c>
      <c r="AT30" s="161">
        <f>IF(Aval!W36&lt;&gt;0,Aval!W36,"")</f>
        <v>0</v>
      </c>
      <c r="AU30" s="162">
        <f>IF(Aval!Y36&lt;&gt;0,Aval!Y36,"")</f>
        <v>0</v>
      </c>
      <c r="AV30" s="163" t="e">
        <f t="shared" si="1"/>
        <v>#DIV/0!</v>
      </c>
      <c r="AW30" s="149">
        <f t="shared" si="2"/>
        <v>1</v>
      </c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</row>
    <row r="31" spans="1:61" s="165" customFormat="1" ht="9" customHeight="1">
      <c r="A31" s="166">
        <v>26</v>
      </c>
      <c r="B31" s="167">
        <f>IF(Alunos!C30&lt;&gt;0,Alunos!C30,"")</f>
        <v>0</v>
      </c>
      <c r="C31" s="168">
        <f>IF(Alunos!D30&lt;&gt;0,Alunos!D30,"")</f>
        <v>0</v>
      </c>
      <c r="D31" s="175">
        <f>Alunos!E30</f>
        <v>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f t="shared" si="0"/>
        <v>0</v>
      </c>
      <c r="AT31" s="171">
        <f>IF(Aval!W37&lt;&gt;0,Aval!W37,"")</f>
        <v>0</v>
      </c>
      <c r="AU31" s="172">
        <f>IF(Aval!Y37&lt;&gt;0,Aval!Y37,"")</f>
        <v>0</v>
      </c>
      <c r="AV31" s="173" t="e">
        <f t="shared" si="1"/>
        <v>#DIV/0!</v>
      </c>
      <c r="AW31" s="149">
        <f t="shared" si="2"/>
        <v>1</v>
      </c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</row>
    <row r="32" spans="1:61" s="165" customFormat="1" ht="9" customHeight="1">
      <c r="A32" s="174">
        <v>27</v>
      </c>
      <c r="B32" s="157">
        <f>IF(Alunos!C31&lt;&gt;0,Alunos!C31,"")</f>
        <v>0</v>
      </c>
      <c r="C32" s="158">
        <f>IF(Alunos!D31&lt;&gt;0,Alunos!D31,"")</f>
        <v>0</v>
      </c>
      <c r="D32" s="169">
        <f>Alunos!E31</f>
        <v>0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76">
        <f t="shared" si="0"/>
        <v>0</v>
      </c>
      <c r="AT32" s="161">
        <f>IF(Aval!W38&lt;&gt;0,Aval!W38,"")</f>
        <v>0</v>
      </c>
      <c r="AU32" s="162">
        <f>IF(Aval!Y38&lt;&gt;0,Aval!Y38,"")</f>
        <v>0</v>
      </c>
      <c r="AV32" s="163" t="e">
        <f t="shared" si="1"/>
        <v>#DIV/0!</v>
      </c>
      <c r="AW32" s="149">
        <f t="shared" si="2"/>
        <v>1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</row>
    <row r="33" spans="1:61" s="165" customFormat="1" ht="9" customHeight="1">
      <c r="A33" s="166">
        <v>28</v>
      </c>
      <c r="B33" s="167">
        <f>IF(Alunos!C32&lt;&gt;0,Alunos!C32,"")</f>
        <v>0</v>
      </c>
      <c r="C33" s="168">
        <f>IF(Alunos!D32&lt;&gt;0,Alunos!D32,"")</f>
        <v>0</v>
      </c>
      <c r="D33" s="175">
        <f>Alunos!E32</f>
        <v>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f t="shared" si="0"/>
        <v>0</v>
      </c>
      <c r="AT33" s="171">
        <f>IF(Aval!W39&lt;&gt;0,Aval!W39,"")</f>
        <v>0</v>
      </c>
      <c r="AU33" s="172">
        <f>IF(Aval!Y39&lt;&gt;0,Aval!Y39,"")</f>
        <v>0</v>
      </c>
      <c r="AV33" s="173" t="e">
        <f t="shared" si="1"/>
        <v>#DIV/0!</v>
      </c>
      <c r="AW33" s="149">
        <f t="shared" si="2"/>
        <v>1</v>
      </c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</row>
    <row r="34" spans="1:61" s="165" customFormat="1" ht="9" customHeight="1">
      <c r="A34" s="174">
        <v>29</v>
      </c>
      <c r="B34" s="157">
        <f>IF(Alunos!C33&lt;&gt;0,Alunos!C33,"")</f>
        <v>0</v>
      </c>
      <c r="C34" s="158">
        <f>IF(Alunos!D33&lt;&gt;0,Alunos!D33,"")</f>
        <v>0</v>
      </c>
      <c r="D34" s="169">
        <f>Alunos!E33</f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76">
        <f t="shared" si="0"/>
        <v>0</v>
      </c>
      <c r="AT34" s="161">
        <f>IF(Aval!W40&lt;&gt;0,Aval!W40,"")</f>
        <v>0</v>
      </c>
      <c r="AU34" s="162">
        <f>IF(Aval!Y40&lt;&gt;0,Aval!Y40,"")</f>
        <v>0</v>
      </c>
      <c r="AV34" s="163" t="e">
        <f t="shared" si="1"/>
        <v>#DIV/0!</v>
      </c>
      <c r="AW34" s="149">
        <f t="shared" si="2"/>
        <v>1</v>
      </c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</row>
    <row r="35" spans="1:61" s="165" customFormat="1" ht="9" customHeight="1">
      <c r="A35" s="166">
        <v>30</v>
      </c>
      <c r="B35" s="167">
        <f>IF(Alunos!C34&lt;&gt;0,Alunos!C34,"")</f>
        <v>0</v>
      </c>
      <c r="C35" s="168">
        <f>IF(Alunos!D34&lt;&gt;0,Alunos!D34,"")</f>
        <v>0</v>
      </c>
      <c r="D35" s="175">
        <f>Alunos!E34</f>
        <v>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>
        <f t="shared" si="0"/>
        <v>0</v>
      </c>
      <c r="AT35" s="171">
        <f>IF(Aval!W41&lt;&gt;0,Aval!W41,"")</f>
        <v>0</v>
      </c>
      <c r="AU35" s="172">
        <f>IF(Aval!Y41&lt;&gt;0,Aval!Y41,"")</f>
        <v>0</v>
      </c>
      <c r="AV35" s="173" t="e">
        <f t="shared" si="1"/>
        <v>#DIV/0!</v>
      </c>
      <c r="AW35" s="149">
        <f t="shared" si="2"/>
        <v>1</v>
      </c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</row>
    <row r="36" spans="1:61" s="165" customFormat="1" ht="9" customHeight="1">
      <c r="A36" s="174">
        <v>31</v>
      </c>
      <c r="B36" s="157">
        <f>IF(Alunos!C35&lt;&gt;0,Alunos!C35,"")</f>
        <v>0</v>
      </c>
      <c r="C36" s="158">
        <f>IF(Alunos!D35&lt;&gt;0,Alunos!D35,"")</f>
        <v>0</v>
      </c>
      <c r="D36" s="169">
        <f>Alunos!E35</f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76">
        <f t="shared" si="0"/>
        <v>0</v>
      </c>
      <c r="AT36" s="161">
        <f>IF(Aval!W42&lt;&gt;0,Aval!W42,"")</f>
        <v>0</v>
      </c>
      <c r="AU36" s="162">
        <f>IF(Aval!Y42&lt;&gt;0,Aval!Y42,"")</f>
        <v>0</v>
      </c>
      <c r="AV36" s="163" t="e">
        <f t="shared" si="1"/>
        <v>#DIV/0!</v>
      </c>
      <c r="AW36" s="149">
        <f t="shared" si="2"/>
        <v>1</v>
      </c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</row>
    <row r="37" spans="1:61" s="165" customFormat="1" ht="9" customHeight="1">
      <c r="A37" s="166">
        <v>32</v>
      </c>
      <c r="B37" s="167">
        <f>IF(Alunos!C36&lt;&gt;0,Alunos!C36,"")</f>
        <v>0</v>
      </c>
      <c r="C37" s="168">
        <f>IF(Alunos!D36&lt;&gt;0,Alunos!D36,"")</f>
        <v>0</v>
      </c>
      <c r="D37" s="175">
        <f>Alunos!E36</f>
        <v>0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>
        <f t="shared" si="0"/>
        <v>0</v>
      </c>
      <c r="AT37" s="171">
        <f>IF(Aval!W43&lt;&gt;0,Aval!W43,"")</f>
        <v>0</v>
      </c>
      <c r="AU37" s="172">
        <f>IF(Aval!Y43&lt;&gt;0,Aval!Y43,"")</f>
        <v>0</v>
      </c>
      <c r="AV37" s="173" t="e">
        <f t="shared" si="1"/>
        <v>#DIV/0!</v>
      </c>
      <c r="AW37" s="149">
        <f t="shared" si="2"/>
        <v>1</v>
      </c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</row>
    <row r="38" spans="1:61" s="165" customFormat="1" ht="9" customHeight="1">
      <c r="A38" s="174">
        <v>33</v>
      </c>
      <c r="B38" s="157">
        <f>IF(Alunos!C37&lt;&gt;0,Alunos!C37,"")</f>
        <v>0</v>
      </c>
      <c r="C38" s="158">
        <f>IF(Alunos!D37&lt;&gt;0,Alunos!D37,"")</f>
        <v>0</v>
      </c>
      <c r="D38" s="169">
        <f>Alunos!E37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76">
        <f t="shared" si="0"/>
        <v>0</v>
      </c>
      <c r="AT38" s="161">
        <f>IF(Aval!W44&lt;&gt;0,Aval!W44,"")</f>
        <v>0</v>
      </c>
      <c r="AU38" s="162">
        <f>IF(Aval!Y44&lt;&gt;0,Aval!Y44,"")</f>
        <v>0</v>
      </c>
      <c r="AV38" s="163" t="e">
        <f t="shared" si="1"/>
        <v>#DIV/0!</v>
      </c>
      <c r="AW38" s="149">
        <f t="shared" si="2"/>
        <v>1</v>
      </c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</row>
    <row r="39" spans="1:61" s="165" customFormat="1" ht="9" customHeight="1">
      <c r="A39" s="166">
        <v>34</v>
      </c>
      <c r="B39" s="167">
        <f>IF(Alunos!C38&lt;&gt;0,Alunos!C38,"")</f>
        <v>0</v>
      </c>
      <c r="C39" s="168">
        <f>IF(Alunos!D38&lt;&gt;0,Alunos!D38,"")</f>
        <v>0</v>
      </c>
      <c r="D39" s="175">
        <f>Alunos!E38</f>
        <v>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>
        <f t="shared" si="0"/>
        <v>0</v>
      </c>
      <c r="AT39" s="171">
        <f>IF(Aval!W45&lt;&gt;0,Aval!W45,"")</f>
        <v>0</v>
      </c>
      <c r="AU39" s="172">
        <f>IF(Aval!Y45&lt;&gt;0,Aval!Y45,"")</f>
        <v>0</v>
      </c>
      <c r="AV39" s="173" t="e">
        <f t="shared" si="1"/>
        <v>#DIV/0!</v>
      </c>
      <c r="AW39" s="149">
        <f t="shared" si="2"/>
        <v>1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</row>
    <row r="40" spans="1:61" s="165" customFormat="1" ht="9" customHeight="1">
      <c r="A40" s="174">
        <v>35</v>
      </c>
      <c r="B40" s="157">
        <f>IF(Alunos!C39&lt;&gt;0,Alunos!C39,"")</f>
        <v>0</v>
      </c>
      <c r="C40" s="158">
        <f>IF(Alunos!D39&lt;&gt;0,Alunos!D39,"")</f>
        <v>0</v>
      </c>
      <c r="D40" s="169">
        <f>Alunos!E39</f>
        <v>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76">
        <f t="shared" si="0"/>
        <v>0</v>
      </c>
      <c r="AT40" s="161">
        <f>IF(Aval!W46&lt;&gt;0,Aval!W46,"")</f>
        <v>0</v>
      </c>
      <c r="AU40" s="162">
        <f>IF(Aval!Y46&lt;&gt;0,Aval!Y46,"")</f>
        <v>0</v>
      </c>
      <c r="AV40" s="163" t="e">
        <f t="shared" si="1"/>
        <v>#DIV/0!</v>
      </c>
      <c r="AW40" s="149">
        <f t="shared" si="2"/>
        <v>1</v>
      </c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</row>
    <row r="41" spans="1:61" s="165" customFormat="1" ht="9" customHeight="1">
      <c r="A41" s="166">
        <v>36</v>
      </c>
      <c r="B41" s="167">
        <f>IF(Alunos!C40&lt;&gt;0,Alunos!C40,"")</f>
        <v>0</v>
      </c>
      <c r="C41" s="168">
        <f>IF(Alunos!D40&lt;&gt;0,Alunos!D40,"")</f>
        <v>0</v>
      </c>
      <c r="D41" s="175">
        <f>Alunos!E40</f>
        <v>0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1">
        <f t="shared" si="0"/>
        <v>0</v>
      </c>
      <c r="AT41" s="171">
        <f>IF(Aval!W47&lt;&gt;0,Aval!W47,"")</f>
        <v>0</v>
      </c>
      <c r="AU41" s="172">
        <f>IF(Aval!Y47&lt;&gt;0,Aval!Y47,"")</f>
        <v>0</v>
      </c>
      <c r="AV41" s="173">
        <f t="shared" si="1"/>
        <v>0</v>
      </c>
      <c r="AW41" s="149">
        <f t="shared" si="2"/>
        <v>0</v>
      </c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</row>
    <row r="42" spans="1:61" s="165" customFormat="1" ht="9" customHeight="1">
      <c r="A42" s="174">
        <v>37</v>
      </c>
      <c r="B42" s="157">
        <f>IF(Alunos!C41&lt;&gt;0,Alunos!C41,"")</f>
        <v>0</v>
      </c>
      <c r="C42" s="158">
        <f>IF(Alunos!D41&lt;&gt;0,Alunos!D41,"")</f>
        <v>0</v>
      </c>
      <c r="D42" s="169">
        <f>Alunos!E41</f>
        <v>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76">
        <f t="shared" si="0"/>
        <v>0</v>
      </c>
      <c r="AT42" s="161">
        <f>IF(Aval!W48&lt;&gt;0,Aval!W48,"")</f>
        <v>0</v>
      </c>
      <c r="AU42" s="162">
        <f>IF(Aval!Y48&lt;&gt;0,Aval!Y48,"")</f>
        <v>0</v>
      </c>
      <c r="AV42" s="163" t="e">
        <f t="shared" si="1"/>
        <v>#DIV/0!</v>
      </c>
      <c r="AW42" s="149">
        <f t="shared" si="2"/>
        <v>1</v>
      </c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</row>
    <row r="43" spans="1:61" s="165" customFormat="1" ht="9" customHeight="1">
      <c r="A43" s="166">
        <v>38</v>
      </c>
      <c r="B43" s="167">
        <f>IF(Alunos!C42&lt;&gt;0,Alunos!C42,"")</f>
        <v>0</v>
      </c>
      <c r="C43" s="168">
        <f>IF(Alunos!D42&lt;&gt;0,Alunos!D42,"")</f>
        <v>0</v>
      </c>
      <c r="D43" s="175">
        <f>Alunos!E42</f>
        <v>0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>
        <f t="shared" si="0"/>
        <v>0</v>
      </c>
      <c r="AT43" s="171">
        <f>IF(Aval!W49&lt;&gt;0,Aval!W49,"")</f>
        <v>0</v>
      </c>
      <c r="AU43" s="172">
        <f>IF(Aval!Y49&lt;&gt;0,Aval!Y49,"")</f>
        <v>0</v>
      </c>
      <c r="AV43" s="173">
        <f t="shared" si="1"/>
        <v>0</v>
      </c>
      <c r="AW43" s="149">
        <f t="shared" si="2"/>
        <v>0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</row>
    <row r="44" spans="1:61" s="165" customFormat="1" ht="9" customHeight="1">
      <c r="A44" s="174">
        <v>39</v>
      </c>
      <c r="B44" s="157">
        <f>IF(Alunos!C43&lt;&gt;0,Alunos!C43,"")</f>
        <v>0</v>
      </c>
      <c r="C44" s="158">
        <f>IF(Alunos!D43&lt;&gt;0,Alunos!D43,"")</f>
        <v>0</v>
      </c>
      <c r="D44" s="169">
        <f>Alunos!E43</f>
        <v>0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76">
        <f t="shared" si="0"/>
        <v>0</v>
      </c>
      <c r="AT44" s="161">
        <f>IF(Aval!W50&lt;&gt;0,Aval!W50,"")</f>
        <v>0</v>
      </c>
      <c r="AU44" s="162">
        <f>IF(Aval!Y50&lt;&gt;0,Aval!Y50,"")</f>
        <v>0</v>
      </c>
      <c r="AV44" s="163">
        <f t="shared" si="1"/>
        <v>0</v>
      </c>
      <c r="AW44" s="149">
        <f t="shared" si="2"/>
        <v>0</v>
      </c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</row>
    <row r="45" spans="1:61" s="185" customFormat="1" ht="9" customHeight="1">
      <c r="A45" s="177">
        <v>40</v>
      </c>
      <c r="B45" s="178">
        <f>IF(Alunos!C44&lt;&gt;0,Alunos!C44,"")</f>
        <v>0</v>
      </c>
      <c r="C45" s="179">
        <f>IF(Alunos!D44&lt;&gt;0,Alunos!D44,"")</f>
        <v>0</v>
      </c>
      <c r="D45" s="180">
        <f>Alunos!E44</f>
        <v>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2">
        <f t="shared" si="0"/>
        <v>0</v>
      </c>
      <c r="AT45" s="182">
        <f>IF(Aval!W51&lt;&gt;0,Aval!W51,"")</f>
        <v>0</v>
      </c>
      <c r="AU45" s="183">
        <f>IF(Aval!Y51&lt;&gt;0,Aval!Y51,"")</f>
        <v>0</v>
      </c>
      <c r="AV45" s="173">
        <f t="shared" si="1"/>
        <v>0</v>
      </c>
      <c r="AW45" s="149">
        <f t="shared" si="2"/>
        <v>0</v>
      </c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</row>
    <row r="46" spans="1:61" s="135" customFormat="1" ht="12.75" customHeight="1">
      <c r="A46" s="134" t="s">
        <v>370</v>
      </c>
      <c r="C46" s="134" t="s">
        <v>371</v>
      </c>
      <c r="D46" s="132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32"/>
      <c r="AT46" s="132"/>
      <c r="AU46" s="132"/>
      <c r="AV46" s="129"/>
      <c r="AW46" s="42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3:61" ht="16.5" customHeight="1">
      <c r="C47" s="187"/>
      <c r="AS47" s="188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1:49" s="135" customFormat="1" ht="12.75" customHeight="1">
      <c r="A48" s="189" t="s">
        <v>372</v>
      </c>
      <c r="AS48" s="132"/>
      <c r="AT48" s="132"/>
      <c r="AU48" s="132"/>
      <c r="AV48" s="129"/>
      <c r="AW48" s="42"/>
    </row>
    <row r="50" spans="3:47" ht="25.5" customHeight="1">
      <c r="C50" s="150" t="s">
        <v>373</v>
      </c>
      <c r="D50" s="150"/>
      <c r="E50" s="190">
        <f>COUNTIF(E6:E45,"C")</f>
        <v>0</v>
      </c>
      <c r="F50" s="190">
        <f>COUNTIF(F6:F45,"C")</f>
        <v>0</v>
      </c>
      <c r="G50" s="190">
        <f>COUNTIF(G6:G45,"C")</f>
        <v>0</v>
      </c>
      <c r="H50" s="190">
        <f>COUNTIF(H6:H45,"C")</f>
        <v>0</v>
      </c>
      <c r="I50" s="190">
        <f>COUNTIF(I6:I45,"C")</f>
        <v>0</v>
      </c>
      <c r="J50" s="190">
        <f>COUNTIF(J6:J45,"C")</f>
        <v>0</v>
      </c>
      <c r="K50" s="190">
        <f>COUNTIF(K6:K45,"C")</f>
        <v>0</v>
      </c>
      <c r="L50" s="190">
        <f>COUNTIF(L6:L45,"C")</f>
        <v>0</v>
      </c>
      <c r="M50" s="190">
        <f>COUNTIF(M6:M45,"C")</f>
        <v>0</v>
      </c>
      <c r="N50" s="190">
        <f>COUNTIF(N6:N45,"C")</f>
        <v>0</v>
      </c>
      <c r="O50" s="190">
        <f>COUNTIF(O6:O45,"C")</f>
        <v>0</v>
      </c>
      <c r="P50" s="190">
        <f>COUNTIF(P6:P45,"C")</f>
        <v>0</v>
      </c>
      <c r="Q50" s="190">
        <f>COUNTIF(Q6:Q45,"C")</f>
        <v>0</v>
      </c>
      <c r="R50" s="190">
        <f>COUNTIF(R6:R45,"C")</f>
        <v>0</v>
      </c>
      <c r="S50" s="190">
        <f>COUNTIF(S6:S45,"C")</f>
        <v>0</v>
      </c>
      <c r="T50" s="190">
        <f>COUNTIF(T6:T45,"C")</f>
        <v>0</v>
      </c>
      <c r="U50" s="190">
        <f>COUNTIF(U6:U45,"C")</f>
        <v>0</v>
      </c>
      <c r="V50" s="190">
        <f>COUNTIF(V6:V45,"C")</f>
        <v>0</v>
      </c>
      <c r="W50" s="190">
        <f>COUNTIF(W6:W45,"C")</f>
        <v>0</v>
      </c>
      <c r="X50" s="190">
        <f>COUNTIF(X6:X45,"C")</f>
        <v>0</v>
      </c>
      <c r="Y50" s="190">
        <f>COUNTIF(Y6:Y45,"C")</f>
        <v>0</v>
      </c>
      <c r="Z50" s="190">
        <f>COUNTIF(Z6:Z45,"C")</f>
        <v>0</v>
      </c>
      <c r="AA50" s="190">
        <f>COUNTIF(AA6:AA45,"C")</f>
        <v>0</v>
      </c>
      <c r="AB50" s="190">
        <f>COUNTIF(AB6:AB45,"C")</f>
        <v>0</v>
      </c>
      <c r="AC50" s="190">
        <f>COUNTIF(AC6:AC45,"C")</f>
        <v>0</v>
      </c>
      <c r="AD50" s="190">
        <f>COUNTIF(AD6:AD45,"C")</f>
        <v>0</v>
      </c>
      <c r="AE50" s="190">
        <f>COUNTIF(AE6:AE45,"C")</f>
        <v>0</v>
      </c>
      <c r="AF50" s="190">
        <f>COUNTIF(AF6:AF45,"C")</f>
        <v>0</v>
      </c>
      <c r="AG50" s="190">
        <f>COUNTIF(AG6:AG45,"C")</f>
        <v>0</v>
      </c>
      <c r="AH50" s="190">
        <f>COUNTIF(AH6:AH45,"C")</f>
        <v>0</v>
      </c>
      <c r="AI50" s="190">
        <f>COUNTIF(AI6:AI45,"C")</f>
        <v>0</v>
      </c>
      <c r="AJ50" s="190">
        <f>COUNTIF(AJ6:AJ45,"C")</f>
        <v>0</v>
      </c>
      <c r="AK50" s="190">
        <f>COUNTIF(AK6:AK45,"C")</f>
        <v>0</v>
      </c>
      <c r="AL50" s="190">
        <f>COUNTIF(AL6:AL45,"C")</f>
        <v>0</v>
      </c>
      <c r="AM50" s="190">
        <f>COUNTIF(AM6:AM45,"C")</f>
        <v>0</v>
      </c>
      <c r="AN50" s="190">
        <f>COUNTIF(AN6:AN45,"C")</f>
        <v>0</v>
      </c>
      <c r="AO50" s="190">
        <f>COUNTIF(AO6:AO45,"C")</f>
        <v>0</v>
      </c>
      <c r="AP50" s="190">
        <f>COUNTIF(AP6:AP45,"C")</f>
        <v>0</v>
      </c>
      <c r="AQ50" s="190">
        <f>COUNTIF(AQ6:AQ45,"C")</f>
        <v>0</v>
      </c>
      <c r="AR50" s="190">
        <f>COUNTIF(AR6:AR45,"C")</f>
        <v>0</v>
      </c>
      <c r="AS50" s="191" t="s">
        <v>374</v>
      </c>
      <c r="AU50" s="192">
        <f>AVERAGE(E50:AR50)</f>
        <v>0</v>
      </c>
    </row>
    <row r="51" spans="3:44" ht="12.75" customHeight="1">
      <c r="C51" s="128" t="s">
        <v>375</v>
      </c>
      <c r="E51" s="193">
        <f>E5</f>
        <v>0</v>
      </c>
      <c r="F51" s="193">
        <f>F5</f>
        <v>0</v>
      </c>
      <c r="G51" s="193">
        <f>G5</f>
        <v>0</v>
      </c>
      <c r="H51" s="193">
        <f>H5</f>
        <v>0</v>
      </c>
      <c r="I51" s="193">
        <f>I5</f>
        <v>0</v>
      </c>
      <c r="J51" s="193">
        <f>J5</f>
        <v>0</v>
      </c>
      <c r="K51" s="193">
        <f>K5</f>
        <v>0</v>
      </c>
      <c r="L51" s="193">
        <f>L5</f>
        <v>0</v>
      </c>
      <c r="M51" s="193">
        <f>M5</f>
        <v>0</v>
      </c>
      <c r="N51" s="193">
        <f>N5</f>
        <v>0</v>
      </c>
      <c r="O51" s="193">
        <f>O5</f>
        <v>0</v>
      </c>
      <c r="P51" s="193">
        <f>P5</f>
        <v>0</v>
      </c>
      <c r="Q51" s="193">
        <f>Q5</f>
        <v>0</v>
      </c>
      <c r="R51" s="193">
        <f>R5</f>
        <v>0</v>
      </c>
      <c r="S51" s="193">
        <f>S5</f>
        <v>0</v>
      </c>
      <c r="T51" s="193">
        <f>T5</f>
        <v>0</v>
      </c>
      <c r="U51" s="193">
        <f>U5</f>
        <v>0</v>
      </c>
      <c r="V51" s="193">
        <f>V5</f>
        <v>0</v>
      </c>
      <c r="W51" s="193">
        <f>W5</f>
        <v>0</v>
      </c>
      <c r="X51" s="193">
        <f>X5</f>
        <v>0</v>
      </c>
      <c r="Y51" s="193">
        <f>Y5</f>
        <v>0</v>
      </c>
      <c r="Z51" s="193">
        <f>Z5</f>
        <v>0</v>
      </c>
      <c r="AA51" s="193">
        <f>AA5</f>
        <v>0</v>
      </c>
      <c r="AB51" s="193">
        <f>AB5</f>
        <v>0</v>
      </c>
      <c r="AC51" s="193">
        <f>AC5</f>
        <v>0</v>
      </c>
      <c r="AD51" s="193">
        <f>AD5</f>
        <v>0</v>
      </c>
      <c r="AE51" s="193">
        <f>AE5</f>
        <v>0</v>
      </c>
      <c r="AF51" s="193">
        <f>AF5</f>
        <v>0</v>
      </c>
      <c r="AG51" s="193">
        <f>AG5</f>
        <v>0</v>
      </c>
      <c r="AH51" s="193">
        <f>AH5</f>
        <v>0</v>
      </c>
      <c r="AI51" s="193">
        <f>AI5</f>
        <v>0</v>
      </c>
      <c r="AJ51" s="193">
        <f>AJ5</f>
        <v>0</v>
      </c>
      <c r="AK51" s="193">
        <f>AK5</f>
        <v>0</v>
      </c>
      <c r="AL51" s="193">
        <f>AL5</f>
        <v>0</v>
      </c>
      <c r="AM51" s="193">
        <f>AM5</f>
        <v>0</v>
      </c>
      <c r="AN51" s="193">
        <f>AN5</f>
        <v>0</v>
      </c>
      <c r="AO51" s="193">
        <f>AO5</f>
        <v>0</v>
      </c>
      <c r="AP51" s="193">
        <f>AP5</f>
        <v>0</v>
      </c>
      <c r="AQ51" s="193">
        <f>AQ5</f>
        <v>0</v>
      </c>
      <c r="AR51" s="194">
        <f>AR5</f>
        <v>0</v>
      </c>
    </row>
  </sheetData>
  <sheetProtection selectLockedCells="1" selectUnlockedCells="1"/>
  <mergeCells count="10">
    <mergeCell ref="A1:AV1"/>
    <mergeCell ref="AS2:AT2"/>
    <mergeCell ref="AS3:AT3"/>
    <mergeCell ref="A4:B5"/>
    <mergeCell ref="C4:C5"/>
    <mergeCell ref="D4:D5"/>
    <mergeCell ref="AS4:AS5"/>
    <mergeCell ref="AT4:AT5"/>
    <mergeCell ref="AU4:AU5"/>
    <mergeCell ref="AV4:AV5"/>
  </mergeCells>
  <conditionalFormatting sqref="AW6:AW45 AX4:AY4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conditionalFormatting sqref="E50:AR51 E4:AR5">
    <cfRule type="cellIs" priority="4" dxfId="3" operator="equal" stopIfTrue="1">
      <formula>0</formula>
    </cfRule>
  </conditionalFormatting>
  <dataValidations count="2">
    <dataValidation allowBlank="1" showInputMessage="1" showErrorMessage="1" promptTitle="Aulas Suspensas" prompt="Digite o número de Aulas que estavam programadas, mas foram suspensas" sqref="AX4">
      <formula1>0</formula1>
      <formula2>0</formula2>
    </dataValidation>
    <dataValidation errorStyle="warning" type="list" allowBlank="1" showErrorMessage="1" errorTitle="Digite a freqüência do Aluno" error="Digite &#10;c - Presente&#10;1, 2 ou 3 - Número de faltas&#10;" sqref="E6:AR45">
      <formula1>"c,1,2,3,4,5,."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2.8515625" style="128" customWidth="1"/>
    <col min="2" max="2" width="8.28125" style="128" customWidth="1"/>
    <col min="3" max="3" width="30.57421875" style="128" customWidth="1"/>
    <col min="4" max="4" width="0" style="128" hidden="1" customWidth="1"/>
    <col min="5" max="12" width="4.140625" style="127" customWidth="1"/>
    <col min="13" max="13" width="5.28125" style="127" customWidth="1"/>
    <col min="14" max="14" width="2.00390625" style="127" customWidth="1"/>
    <col min="15" max="22" width="4.140625" style="127" customWidth="1"/>
    <col min="23" max="23" width="8.57421875" style="127" customWidth="1"/>
    <col min="24" max="24" width="8.140625" style="127" customWidth="1"/>
    <col min="25" max="25" width="9.7109375" style="127" customWidth="1"/>
    <col min="26" max="26" width="2.8515625" style="128" customWidth="1"/>
    <col min="27" max="27" width="3.8515625" style="128" customWidth="1"/>
    <col min="28" max="28" width="6.8515625" style="128" customWidth="1"/>
    <col min="29" max="29" width="6.7109375" style="128" customWidth="1"/>
    <col min="30" max="16384" width="9.140625" style="128" customWidth="1"/>
  </cols>
  <sheetData>
    <row r="1" spans="1:26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5" s="135" customFormat="1" ht="15" customHeight="1">
      <c r="A2" s="41">
        <f>Alunos!A1</f>
        <v>0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135" customFormat="1" ht="15" customHeight="1">
      <c r="A3" s="42">
        <f>Alunos!A2</f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43" ht="12.75" customHeight="1">
      <c r="A4" s="195" t="s">
        <v>349</v>
      </c>
      <c r="B4" s="195"/>
      <c r="C4" s="196" t="s">
        <v>365</v>
      </c>
      <c r="D4" s="197" t="s">
        <v>351</v>
      </c>
      <c r="E4" s="198" t="s">
        <v>376</v>
      </c>
      <c r="F4" s="198"/>
      <c r="G4" s="198"/>
      <c r="H4" s="198"/>
      <c r="I4" s="198"/>
      <c r="J4" s="198"/>
      <c r="K4" s="198"/>
      <c r="L4" s="198"/>
      <c r="M4" s="198"/>
      <c r="N4" s="199"/>
      <c r="O4" s="198" t="s">
        <v>377</v>
      </c>
      <c r="P4" s="198"/>
      <c r="Q4" s="198"/>
      <c r="R4" s="198"/>
      <c r="S4" s="198"/>
      <c r="T4" s="198"/>
      <c r="U4" s="198"/>
      <c r="V4" s="198"/>
      <c r="W4" s="198"/>
      <c r="X4" s="200" t="s">
        <v>366</v>
      </c>
      <c r="Y4" s="201" t="s">
        <v>368</v>
      </c>
      <c r="Z4" s="147"/>
      <c r="AA4" s="122"/>
      <c r="AB4" s="202">
        <f>Freq!AY4/4</f>
        <v>0</v>
      </c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</row>
    <row r="5" spans="1:43" ht="25.5" customHeight="1">
      <c r="A5" s="195"/>
      <c r="B5" s="195"/>
      <c r="C5" s="196"/>
      <c r="D5" s="197"/>
      <c r="E5" s="203" t="s">
        <v>378</v>
      </c>
      <c r="F5" s="203" t="s">
        <v>379</v>
      </c>
      <c r="G5" s="203" t="s">
        <v>380</v>
      </c>
      <c r="H5" s="203" t="s">
        <v>381</v>
      </c>
      <c r="I5" s="203" t="s">
        <v>382</v>
      </c>
      <c r="J5" s="203" t="s">
        <v>383</v>
      </c>
      <c r="K5" s="203" t="s">
        <v>384</v>
      </c>
      <c r="L5" s="203" t="s">
        <v>385</v>
      </c>
      <c r="M5" s="204" t="s">
        <v>386</v>
      </c>
      <c r="N5" s="199"/>
      <c r="O5" s="203" t="s">
        <v>387</v>
      </c>
      <c r="P5" s="203" t="s">
        <v>388</v>
      </c>
      <c r="Q5" s="203" t="s">
        <v>389</v>
      </c>
      <c r="R5" s="203" t="s">
        <v>390</v>
      </c>
      <c r="S5" s="203" t="s">
        <v>391</v>
      </c>
      <c r="T5" s="203" t="s">
        <v>392</v>
      </c>
      <c r="U5" s="203" t="s">
        <v>393</v>
      </c>
      <c r="V5" s="203" t="s">
        <v>394</v>
      </c>
      <c r="W5" s="205" t="s">
        <v>367</v>
      </c>
      <c r="X5" s="200"/>
      <c r="Y5" s="201"/>
      <c r="Z5" s="147"/>
      <c r="AA5" s="122"/>
      <c r="AB5" s="202"/>
      <c r="AC5" s="206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25" ht="12.75" customHeight="1" hidden="1">
      <c r="A6" s="207"/>
      <c r="B6" s="150"/>
      <c r="C6" s="208"/>
      <c r="D6" s="150"/>
      <c r="E6" s="209"/>
      <c r="F6" s="209"/>
      <c r="G6" s="209"/>
      <c r="H6" s="209"/>
      <c r="I6" s="209"/>
      <c r="J6" s="209"/>
      <c r="K6" s="209"/>
      <c r="L6" s="209"/>
      <c r="M6" s="209" t="s">
        <v>395</v>
      </c>
      <c r="N6" s="209"/>
      <c r="O6" s="209"/>
      <c r="P6" s="209"/>
      <c r="Q6" s="209"/>
      <c r="R6" s="209"/>
      <c r="S6" s="209"/>
      <c r="T6" s="209"/>
      <c r="U6" s="209"/>
      <c r="V6" s="209"/>
      <c r="W6" s="209" t="s">
        <v>395</v>
      </c>
      <c r="X6" s="210"/>
      <c r="Y6" s="211" t="s">
        <v>396</v>
      </c>
    </row>
    <row r="7" spans="1:25" ht="12.75" customHeight="1" hidden="1">
      <c r="A7" s="207"/>
      <c r="B7" s="150"/>
      <c r="C7" s="208"/>
      <c r="D7" s="150"/>
      <c r="E7" s="209"/>
      <c r="F7" s="209"/>
      <c r="G7" s="209"/>
      <c r="H7" s="209"/>
      <c r="I7" s="209"/>
      <c r="J7" s="209"/>
      <c r="K7" s="209"/>
      <c r="L7" s="209"/>
      <c r="M7" s="209" t="s">
        <v>397</v>
      </c>
      <c r="N7" s="209"/>
      <c r="O7" s="209"/>
      <c r="P7" s="209"/>
      <c r="Q7" s="209"/>
      <c r="R7" s="209"/>
      <c r="S7" s="209"/>
      <c r="T7" s="209"/>
      <c r="U7" s="209"/>
      <c r="V7" s="209"/>
      <c r="W7" s="209" t="s">
        <v>397</v>
      </c>
      <c r="X7" s="210"/>
      <c r="Y7" s="211"/>
    </row>
    <row r="8" spans="1:25" ht="12.75" customHeight="1" hidden="1">
      <c r="A8" s="207"/>
      <c r="B8" s="150"/>
      <c r="C8" s="208"/>
      <c r="D8" s="150"/>
      <c r="E8" s="209"/>
      <c r="F8" s="209"/>
      <c r="G8" s="209"/>
      <c r="H8" s="209"/>
      <c r="I8" s="209"/>
      <c r="J8" s="209"/>
      <c r="K8" s="209"/>
      <c r="L8" s="209"/>
      <c r="M8" s="209" t="s">
        <v>398</v>
      </c>
      <c r="N8" s="209"/>
      <c r="O8" s="209"/>
      <c r="P8" s="209"/>
      <c r="Q8" s="209"/>
      <c r="R8" s="209"/>
      <c r="S8" s="209"/>
      <c r="T8" s="209"/>
      <c r="U8" s="209"/>
      <c r="V8" s="209"/>
      <c r="W8" s="209" t="s">
        <v>398</v>
      </c>
      <c r="X8" s="210"/>
      <c r="Y8" s="211" t="s">
        <v>399</v>
      </c>
    </row>
    <row r="9" spans="1:25" ht="12.75" customHeight="1" hidden="1">
      <c r="A9" s="207"/>
      <c r="B9" s="150"/>
      <c r="C9" s="208"/>
      <c r="D9" s="150"/>
      <c r="E9" s="209"/>
      <c r="F9" s="209"/>
      <c r="G9" s="209"/>
      <c r="H9" s="209"/>
      <c r="I9" s="209"/>
      <c r="J9" s="209"/>
      <c r="K9" s="209"/>
      <c r="L9" s="209"/>
      <c r="M9" s="209" t="s">
        <v>400</v>
      </c>
      <c r="N9" s="209"/>
      <c r="O9" s="209"/>
      <c r="P9" s="209"/>
      <c r="Q9" s="209"/>
      <c r="R9" s="209"/>
      <c r="S9" s="209"/>
      <c r="T9" s="209"/>
      <c r="U9" s="209"/>
      <c r="V9" s="209"/>
      <c r="W9" s="209" t="s">
        <v>400</v>
      </c>
      <c r="X9" s="210"/>
      <c r="Y9" s="211" t="s">
        <v>401</v>
      </c>
    </row>
    <row r="10" spans="1:25" ht="12.75" customHeight="1" hidden="1">
      <c r="A10" s="207"/>
      <c r="B10" s="150"/>
      <c r="C10" s="208"/>
      <c r="D10" s="150"/>
      <c r="E10" s="209"/>
      <c r="F10" s="209"/>
      <c r="G10" s="209"/>
      <c r="H10" s="209"/>
      <c r="I10" s="209"/>
      <c r="J10" s="209"/>
      <c r="K10" s="209"/>
      <c r="L10" s="209"/>
      <c r="M10" s="209" t="s">
        <v>358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 t="s">
        <v>358</v>
      </c>
      <c r="X10" s="210"/>
      <c r="Y10" s="211" t="s">
        <v>402</v>
      </c>
    </row>
    <row r="11" spans="1:25" ht="12.75" customHeight="1" hidden="1">
      <c r="A11" s="207"/>
      <c r="B11" s="150"/>
      <c r="C11" s="208"/>
      <c r="D11" s="150"/>
      <c r="E11" s="209"/>
      <c r="F11" s="209"/>
      <c r="G11" s="209"/>
      <c r="H11" s="209"/>
      <c r="I11" s="209"/>
      <c r="J11" s="209"/>
      <c r="K11" s="209"/>
      <c r="L11" s="209"/>
      <c r="M11" s="85"/>
      <c r="N11" s="209"/>
      <c r="O11" s="209"/>
      <c r="P11" s="209"/>
      <c r="Q11" s="209"/>
      <c r="R11" s="209"/>
      <c r="S11" s="209"/>
      <c r="T11" s="209"/>
      <c r="U11" s="209"/>
      <c r="V11" s="209"/>
      <c r="W11" s="85"/>
      <c r="X11" s="210"/>
      <c r="Y11" s="211"/>
    </row>
    <row r="12" spans="1:43" s="165" customFormat="1" ht="9" customHeight="1">
      <c r="A12" s="212">
        <v>1</v>
      </c>
      <c r="B12" s="213">
        <f>IF(Alunos!C5&lt;&gt;0,Alunos!C5,"")</f>
        <v>0</v>
      </c>
      <c r="C12" s="214">
        <f>IF(Alunos!D5&lt;&gt;0,Alunos!D5,"")</f>
        <v>0</v>
      </c>
      <c r="D12" s="175">
        <f>Alunos!E5</f>
        <v>0</v>
      </c>
      <c r="E12" s="215"/>
      <c r="F12" s="215"/>
      <c r="G12" s="215"/>
      <c r="H12" s="215"/>
      <c r="I12" s="215"/>
      <c r="J12" s="215"/>
      <c r="K12" s="215"/>
      <c r="L12" s="215"/>
      <c r="M12" s="216"/>
      <c r="N12" s="217"/>
      <c r="O12" s="215"/>
      <c r="P12" s="215"/>
      <c r="Q12" s="215"/>
      <c r="R12" s="215"/>
      <c r="S12" s="215"/>
      <c r="T12" s="215"/>
      <c r="U12" s="215"/>
      <c r="V12" s="215"/>
      <c r="W12" s="215"/>
      <c r="X12" s="218">
        <f>IF(Alunos!C5&lt;&gt;0,Freq!AS6,"")</f>
        <v>0</v>
      </c>
      <c r="Y12" s="219"/>
      <c r="Z12" s="149">
        <f aca="true" t="shared" si="0" ref="Z12:Z51">IF(D12="M",1,0)</f>
        <v>1</v>
      </c>
      <c r="AA12" s="220"/>
      <c r="AB12" s="221"/>
      <c r="AC12" s="206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</row>
    <row r="13" spans="1:43" s="165" customFormat="1" ht="9" customHeight="1">
      <c r="A13" s="222">
        <v>2</v>
      </c>
      <c r="B13" s="222">
        <f>IF(Alunos!C6&lt;&gt;0,Alunos!C6,"")</f>
        <v>0</v>
      </c>
      <c r="C13" s="223">
        <f>IF(Alunos!D6&lt;&gt;0,Alunos!D6,"")</f>
        <v>0</v>
      </c>
      <c r="D13" s="169">
        <f>Alunos!E6</f>
        <v>0</v>
      </c>
      <c r="E13" s="170"/>
      <c r="F13" s="170"/>
      <c r="G13" s="170"/>
      <c r="H13" s="170"/>
      <c r="I13" s="170"/>
      <c r="J13" s="170"/>
      <c r="K13" s="170"/>
      <c r="L13" s="170"/>
      <c r="M13" s="224"/>
      <c r="N13" s="217"/>
      <c r="O13" s="170"/>
      <c r="P13" s="170"/>
      <c r="Q13" s="170"/>
      <c r="R13" s="170"/>
      <c r="S13" s="170"/>
      <c r="T13" s="170"/>
      <c r="U13" s="170"/>
      <c r="V13" s="170"/>
      <c r="W13" s="170"/>
      <c r="X13" s="224">
        <f>IF(Alunos!C6&lt;&gt;0,Freq!AS7,"")</f>
        <v>0</v>
      </c>
      <c r="Y13" s="225"/>
      <c r="Z13" s="149">
        <f t="shared" si="0"/>
        <v>1</v>
      </c>
      <c r="AA13" s="220"/>
      <c r="AB13" s="221"/>
      <c r="AC13" s="206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</row>
    <row r="14" spans="1:43" s="165" customFormat="1" ht="9" customHeight="1">
      <c r="A14" s="212">
        <v>3</v>
      </c>
      <c r="B14" s="213">
        <f>IF(Alunos!C7&lt;&gt;0,Alunos!C7,"")</f>
        <v>0</v>
      </c>
      <c r="C14" s="214">
        <f>IF(Alunos!D7&lt;&gt;0,Alunos!D7,"")</f>
        <v>0</v>
      </c>
      <c r="D14" s="175">
        <f>Alunos!E7</f>
        <v>0</v>
      </c>
      <c r="E14" s="215"/>
      <c r="F14" s="215"/>
      <c r="G14" s="215"/>
      <c r="H14" s="215"/>
      <c r="I14" s="215"/>
      <c r="J14" s="215"/>
      <c r="K14" s="215"/>
      <c r="L14" s="215"/>
      <c r="M14" s="216"/>
      <c r="N14" s="217"/>
      <c r="O14" s="215"/>
      <c r="P14" s="215"/>
      <c r="Q14" s="215"/>
      <c r="R14" s="215"/>
      <c r="S14" s="215"/>
      <c r="T14" s="215"/>
      <c r="U14" s="215"/>
      <c r="V14" s="215"/>
      <c r="W14" s="215"/>
      <c r="X14" s="218">
        <f>IF(Alunos!C7&lt;&gt;0,Freq!AS8,"")</f>
        <v>0</v>
      </c>
      <c r="Y14" s="219"/>
      <c r="Z14" s="149">
        <f t="shared" si="0"/>
        <v>1</v>
      </c>
      <c r="AA14" s="220"/>
      <c r="AB14" s="221"/>
      <c r="AC14" s="206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</row>
    <row r="15" spans="1:43" s="165" customFormat="1" ht="9" customHeight="1">
      <c r="A15" s="222">
        <v>4</v>
      </c>
      <c r="B15" s="222">
        <f>IF(Alunos!C8&lt;&gt;0,Alunos!C8,"")</f>
        <v>0</v>
      </c>
      <c r="C15" s="223">
        <f>IF(Alunos!D8&lt;&gt;0,Alunos!D8,"")</f>
        <v>0</v>
      </c>
      <c r="D15" s="169">
        <f>Alunos!E8</f>
        <v>0</v>
      </c>
      <c r="E15" s="170"/>
      <c r="F15" s="170"/>
      <c r="G15" s="170"/>
      <c r="H15" s="170"/>
      <c r="I15" s="170"/>
      <c r="J15" s="170"/>
      <c r="K15" s="170"/>
      <c r="L15" s="170"/>
      <c r="M15" s="224"/>
      <c r="N15" s="217"/>
      <c r="O15" s="170"/>
      <c r="P15" s="170"/>
      <c r="Q15" s="170"/>
      <c r="R15" s="170"/>
      <c r="S15" s="170"/>
      <c r="T15" s="170"/>
      <c r="U15" s="170"/>
      <c r="V15" s="170"/>
      <c r="W15" s="170"/>
      <c r="X15" s="224">
        <f>IF(Alunos!C8&lt;&gt;0,Freq!AS9,"")</f>
        <v>0</v>
      </c>
      <c r="Y15" s="225"/>
      <c r="Z15" s="149">
        <f t="shared" si="0"/>
        <v>1</v>
      </c>
      <c r="AA15" s="220"/>
      <c r="AB15" s="221"/>
      <c r="AC15" s="206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65" customFormat="1" ht="9" customHeight="1">
      <c r="A16" s="212">
        <v>5</v>
      </c>
      <c r="B16" s="213">
        <f>IF(Alunos!C9&lt;&gt;0,Alunos!C9,"")</f>
        <v>0</v>
      </c>
      <c r="C16" s="214">
        <f>IF(Alunos!D9&lt;&gt;0,Alunos!D9,"")</f>
        <v>0</v>
      </c>
      <c r="D16" s="175">
        <f>Alunos!E9</f>
        <v>0</v>
      </c>
      <c r="E16" s="215"/>
      <c r="F16" s="215"/>
      <c r="G16" s="215"/>
      <c r="H16" s="215"/>
      <c r="I16" s="215"/>
      <c r="J16" s="215"/>
      <c r="K16" s="215"/>
      <c r="L16" s="215"/>
      <c r="M16" s="216"/>
      <c r="N16" s="217"/>
      <c r="O16" s="215"/>
      <c r="P16" s="215"/>
      <c r="Q16" s="215"/>
      <c r="R16" s="215"/>
      <c r="S16" s="215"/>
      <c r="T16" s="215"/>
      <c r="U16" s="215"/>
      <c r="V16" s="215"/>
      <c r="W16" s="215"/>
      <c r="X16" s="218">
        <f>IF(Alunos!C9&lt;&gt;0,Freq!AS10,"")</f>
        <v>0</v>
      </c>
      <c r="Y16" s="219"/>
      <c r="Z16" s="149">
        <f t="shared" si="0"/>
        <v>1</v>
      </c>
      <c r="AA16" s="220"/>
      <c r="AB16" s="221"/>
      <c r="AC16" s="206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65" customFormat="1" ht="9" customHeight="1">
      <c r="A17" s="222">
        <v>6</v>
      </c>
      <c r="B17" s="222">
        <f>IF(Alunos!C10&lt;&gt;0,Alunos!C10,"")</f>
        <v>0</v>
      </c>
      <c r="C17" s="223">
        <f>IF(Alunos!D10&lt;&gt;0,Alunos!D10,"")</f>
        <v>0</v>
      </c>
      <c r="D17" s="169">
        <f>Alunos!E10</f>
        <v>0</v>
      </c>
      <c r="E17" s="170"/>
      <c r="F17" s="170"/>
      <c r="G17" s="170"/>
      <c r="H17" s="170"/>
      <c r="I17" s="170"/>
      <c r="J17" s="170"/>
      <c r="K17" s="170"/>
      <c r="L17" s="170"/>
      <c r="M17" s="224"/>
      <c r="N17" s="217"/>
      <c r="O17" s="170"/>
      <c r="P17" s="170"/>
      <c r="Q17" s="170"/>
      <c r="R17" s="170"/>
      <c r="S17" s="170"/>
      <c r="T17" s="170"/>
      <c r="U17" s="170"/>
      <c r="V17" s="170"/>
      <c r="W17" s="170"/>
      <c r="X17" s="224">
        <f>IF(Alunos!C10&lt;&gt;0,Freq!AS11,"")</f>
        <v>0</v>
      </c>
      <c r="Y17" s="225"/>
      <c r="Z17" s="149">
        <f t="shared" si="0"/>
        <v>1</v>
      </c>
      <c r="AA17" s="220"/>
      <c r="AB17" s="221"/>
      <c r="AC17" s="206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65" customFormat="1" ht="9" customHeight="1">
      <c r="A18" s="212">
        <v>7</v>
      </c>
      <c r="B18" s="213">
        <f>IF(Alunos!C11&lt;&gt;0,Alunos!C11,"")</f>
        <v>0</v>
      </c>
      <c r="C18" s="214">
        <f>IF(Alunos!D11&lt;&gt;0,Alunos!D11,"")</f>
        <v>0</v>
      </c>
      <c r="D18" s="175">
        <f>Alunos!E11</f>
        <v>0</v>
      </c>
      <c r="E18" s="215"/>
      <c r="F18" s="215"/>
      <c r="G18" s="215"/>
      <c r="H18" s="215"/>
      <c r="I18" s="215"/>
      <c r="J18" s="215"/>
      <c r="K18" s="215"/>
      <c r="L18" s="215"/>
      <c r="M18" s="216"/>
      <c r="N18" s="217"/>
      <c r="O18" s="215"/>
      <c r="P18" s="215"/>
      <c r="Q18" s="215"/>
      <c r="R18" s="215"/>
      <c r="S18" s="215"/>
      <c r="T18" s="215"/>
      <c r="U18" s="215"/>
      <c r="V18" s="215"/>
      <c r="W18" s="215"/>
      <c r="X18" s="218">
        <f>IF(Alunos!C11&lt;&gt;0,Freq!AS12,"")</f>
        <v>0</v>
      </c>
      <c r="Y18" s="219"/>
      <c r="Z18" s="149">
        <f t="shared" si="0"/>
        <v>1</v>
      </c>
      <c r="AA18" s="220"/>
      <c r="AB18" s="221"/>
      <c r="AC18" s="206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65" customFormat="1" ht="9" customHeight="1">
      <c r="A19" s="222">
        <v>8</v>
      </c>
      <c r="B19" s="222">
        <f>IF(Alunos!C12&lt;&gt;0,Alunos!C12,"")</f>
        <v>0</v>
      </c>
      <c r="C19" s="223">
        <f>IF(Alunos!D12&lt;&gt;0,Alunos!D12,"")</f>
        <v>0</v>
      </c>
      <c r="D19" s="169">
        <f>Alunos!E12</f>
        <v>0</v>
      </c>
      <c r="E19" s="170"/>
      <c r="F19" s="170"/>
      <c r="G19" s="170"/>
      <c r="H19" s="170"/>
      <c r="I19" s="170"/>
      <c r="J19" s="170"/>
      <c r="K19" s="170"/>
      <c r="L19" s="170"/>
      <c r="M19" s="224"/>
      <c r="N19" s="217"/>
      <c r="O19" s="170"/>
      <c r="P19" s="170"/>
      <c r="Q19" s="170"/>
      <c r="R19" s="170"/>
      <c r="S19" s="170"/>
      <c r="T19" s="170"/>
      <c r="U19" s="170"/>
      <c r="V19" s="170"/>
      <c r="W19" s="170"/>
      <c r="X19" s="224">
        <f>IF(Alunos!C12&lt;&gt;0,Freq!AS13,"")</f>
        <v>0</v>
      </c>
      <c r="Y19" s="225"/>
      <c r="Z19" s="149">
        <f t="shared" si="0"/>
        <v>1</v>
      </c>
      <c r="AA19" s="220"/>
      <c r="AB19" s="221"/>
      <c r="AC19" s="226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65" customFormat="1" ht="9" customHeight="1">
      <c r="A20" s="212">
        <v>9</v>
      </c>
      <c r="B20" s="213">
        <f>IF(Alunos!C13&lt;&gt;0,Alunos!C13,"")</f>
        <v>0</v>
      </c>
      <c r="C20" s="214">
        <f>IF(Alunos!D13&lt;&gt;0,Alunos!D13,"")</f>
        <v>0</v>
      </c>
      <c r="D20" s="175">
        <f>Alunos!E13</f>
        <v>0</v>
      </c>
      <c r="E20" s="215"/>
      <c r="F20" s="215"/>
      <c r="G20" s="215"/>
      <c r="H20" s="215"/>
      <c r="I20" s="215"/>
      <c r="J20" s="215"/>
      <c r="K20" s="215"/>
      <c r="L20" s="215"/>
      <c r="M20" s="216"/>
      <c r="N20" s="217"/>
      <c r="O20" s="215"/>
      <c r="P20" s="215"/>
      <c r="Q20" s="215"/>
      <c r="R20" s="215"/>
      <c r="S20" s="215"/>
      <c r="T20" s="215"/>
      <c r="U20" s="215"/>
      <c r="V20" s="215"/>
      <c r="W20" s="215"/>
      <c r="X20" s="218">
        <f>IF(Alunos!C13&lt;&gt;0,Freq!AS14,"")</f>
        <v>0</v>
      </c>
      <c r="Y20" s="219"/>
      <c r="Z20" s="149">
        <f t="shared" si="0"/>
        <v>1</v>
      </c>
      <c r="AA20" s="220"/>
      <c r="AB20" s="221"/>
      <c r="AC20" s="226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s="165" customFormat="1" ht="9" customHeight="1">
      <c r="A21" s="222">
        <v>10</v>
      </c>
      <c r="B21" s="222">
        <f>IF(Alunos!C14&lt;&gt;0,Alunos!C14,"")</f>
        <v>0</v>
      </c>
      <c r="C21" s="223">
        <f>IF(Alunos!D14&lt;&gt;0,Alunos!D14,"")</f>
        <v>0</v>
      </c>
      <c r="D21" s="169">
        <f>Alunos!E14</f>
        <v>0</v>
      </c>
      <c r="E21" s="170"/>
      <c r="F21" s="170"/>
      <c r="G21" s="170"/>
      <c r="H21" s="170"/>
      <c r="I21" s="170"/>
      <c r="J21" s="170"/>
      <c r="K21" s="170"/>
      <c r="L21" s="170"/>
      <c r="M21" s="224"/>
      <c r="N21" s="217"/>
      <c r="O21" s="170"/>
      <c r="P21" s="170"/>
      <c r="Q21" s="170"/>
      <c r="R21" s="170"/>
      <c r="S21" s="170"/>
      <c r="T21" s="170"/>
      <c r="U21" s="170"/>
      <c r="V21" s="170"/>
      <c r="W21" s="170"/>
      <c r="X21" s="224">
        <f>IF(Alunos!C14&lt;&gt;0,Freq!AS15,"")</f>
        <v>0</v>
      </c>
      <c r="Y21" s="225"/>
      <c r="Z21" s="149">
        <f t="shared" si="0"/>
        <v>1</v>
      </c>
      <c r="AA21" s="220"/>
      <c r="AB21" s="221"/>
      <c r="AC21" s="226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s="165" customFormat="1" ht="9" customHeight="1">
      <c r="A22" s="212">
        <v>11</v>
      </c>
      <c r="B22" s="213">
        <f>IF(Alunos!C15&lt;&gt;0,Alunos!C15,"")</f>
        <v>0</v>
      </c>
      <c r="C22" s="214">
        <f>IF(Alunos!D15&lt;&gt;0,Alunos!D15,"")</f>
        <v>0</v>
      </c>
      <c r="D22" s="175">
        <f>Alunos!E15</f>
        <v>0</v>
      </c>
      <c r="E22" s="215"/>
      <c r="F22" s="215"/>
      <c r="G22" s="215"/>
      <c r="H22" s="215"/>
      <c r="I22" s="215"/>
      <c r="J22" s="215"/>
      <c r="K22" s="215"/>
      <c r="L22" s="215"/>
      <c r="M22" s="216"/>
      <c r="N22" s="217"/>
      <c r="O22" s="215"/>
      <c r="P22" s="215"/>
      <c r="Q22" s="215"/>
      <c r="R22" s="215"/>
      <c r="S22" s="215"/>
      <c r="T22" s="215"/>
      <c r="U22" s="215"/>
      <c r="V22" s="215"/>
      <c r="W22" s="215"/>
      <c r="X22" s="218">
        <f>IF(Alunos!C15&lt;&gt;0,Freq!AS16,"")</f>
        <v>0</v>
      </c>
      <c r="Y22" s="219"/>
      <c r="Z22" s="149">
        <f t="shared" si="0"/>
        <v>1</v>
      </c>
      <c r="AA22" s="220"/>
      <c r="AB22" s="221"/>
      <c r="AC22" s="226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s="165" customFormat="1" ht="9" customHeight="1">
      <c r="A23" s="222">
        <v>12</v>
      </c>
      <c r="B23" s="222">
        <f>IF(Alunos!C16&lt;&gt;0,Alunos!C16,"")</f>
        <v>0</v>
      </c>
      <c r="C23" s="223">
        <f>IF(Alunos!D16&lt;&gt;0,Alunos!D16,"")</f>
        <v>0</v>
      </c>
      <c r="D23" s="169">
        <f>Alunos!E16</f>
        <v>0</v>
      </c>
      <c r="E23" s="170"/>
      <c r="F23" s="170"/>
      <c r="G23" s="170"/>
      <c r="H23" s="170"/>
      <c r="I23" s="170"/>
      <c r="J23" s="170"/>
      <c r="K23" s="170"/>
      <c r="L23" s="170"/>
      <c r="M23" s="224"/>
      <c r="N23" s="217"/>
      <c r="O23" s="170"/>
      <c r="P23" s="170"/>
      <c r="Q23" s="170"/>
      <c r="R23" s="170"/>
      <c r="S23" s="170"/>
      <c r="T23" s="170"/>
      <c r="U23" s="170"/>
      <c r="V23" s="170"/>
      <c r="W23" s="170"/>
      <c r="X23" s="224">
        <f>IF(Alunos!C16&lt;&gt;0,Freq!AS17,"")</f>
        <v>0</v>
      </c>
      <c r="Y23" s="225"/>
      <c r="Z23" s="149">
        <f t="shared" si="0"/>
        <v>1</v>
      </c>
      <c r="AA23" s="220"/>
      <c r="AB23" s="221"/>
      <c r="AC23" s="226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s="165" customFormat="1" ht="9" customHeight="1">
      <c r="A24" s="212">
        <v>13</v>
      </c>
      <c r="B24" s="213">
        <f>IF(Alunos!C17&lt;&gt;0,Alunos!C17,"")</f>
        <v>0</v>
      </c>
      <c r="C24" s="214">
        <f>IF(Alunos!D17&lt;&gt;0,Alunos!D17,"")</f>
        <v>0</v>
      </c>
      <c r="D24" s="175">
        <f>Alunos!E17</f>
        <v>0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5"/>
      <c r="P24" s="215"/>
      <c r="Q24" s="215"/>
      <c r="R24" s="215"/>
      <c r="S24" s="215"/>
      <c r="T24" s="215"/>
      <c r="U24" s="215"/>
      <c r="V24" s="215"/>
      <c r="W24" s="215"/>
      <c r="X24" s="218">
        <f>IF(Alunos!C17&lt;&gt;0,Freq!AS18,"")</f>
        <v>0</v>
      </c>
      <c r="Y24" s="219"/>
      <c r="Z24" s="149">
        <f t="shared" si="0"/>
        <v>1</v>
      </c>
      <c r="AA24" s="220"/>
      <c r="AB24" s="221"/>
      <c r="AC24" s="226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65" customFormat="1" ht="9" customHeight="1">
      <c r="A25" s="222">
        <v>14</v>
      </c>
      <c r="B25" s="222">
        <f>IF(Alunos!C18&lt;&gt;0,Alunos!C18,"")</f>
        <v>0</v>
      </c>
      <c r="C25" s="223">
        <f>IF(Alunos!D18&lt;&gt;0,Alunos!D18,"")</f>
        <v>0</v>
      </c>
      <c r="D25" s="169">
        <f>Alunos!E18</f>
        <v>0</v>
      </c>
      <c r="E25" s="170"/>
      <c r="F25" s="170"/>
      <c r="G25" s="170"/>
      <c r="H25" s="170"/>
      <c r="I25" s="170"/>
      <c r="J25" s="170"/>
      <c r="K25" s="170"/>
      <c r="L25" s="170"/>
      <c r="M25" s="224"/>
      <c r="N25" s="217"/>
      <c r="O25" s="170"/>
      <c r="P25" s="170"/>
      <c r="Q25" s="170"/>
      <c r="R25" s="170"/>
      <c r="S25" s="170"/>
      <c r="T25" s="170"/>
      <c r="U25" s="170"/>
      <c r="V25" s="170"/>
      <c r="W25" s="170"/>
      <c r="X25" s="224">
        <f>IF(Alunos!C18&lt;&gt;0,Freq!AS19,"")</f>
        <v>0</v>
      </c>
      <c r="Y25" s="225"/>
      <c r="Z25" s="149">
        <f t="shared" si="0"/>
        <v>1</v>
      </c>
      <c r="AA25" s="220"/>
      <c r="AB25" s="221"/>
      <c r="AC25" s="226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65" customFormat="1" ht="9" customHeight="1">
      <c r="A26" s="212">
        <v>15</v>
      </c>
      <c r="B26" s="213">
        <f>IF(Alunos!C19&lt;&gt;0,Alunos!C19,"")</f>
        <v>0</v>
      </c>
      <c r="C26" s="214">
        <f>IF(Alunos!D19&lt;&gt;0,Alunos!D19,"")</f>
        <v>0</v>
      </c>
      <c r="D26" s="175">
        <f>Alunos!E19</f>
        <v>0</v>
      </c>
      <c r="E26" s="215"/>
      <c r="F26" s="215"/>
      <c r="G26" s="215"/>
      <c r="H26" s="215"/>
      <c r="I26" s="215"/>
      <c r="J26" s="215"/>
      <c r="K26" s="215"/>
      <c r="L26" s="215"/>
      <c r="M26" s="216"/>
      <c r="N26" s="217"/>
      <c r="O26" s="215"/>
      <c r="P26" s="215"/>
      <c r="Q26" s="215"/>
      <c r="R26" s="215"/>
      <c r="S26" s="215"/>
      <c r="T26" s="215"/>
      <c r="U26" s="215"/>
      <c r="V26" s="215"/>
      <c r="W26" s="215"/>
      <c r="X26" s="218">
        <f>IF(Alunos!C19&lt;&gt;0,Freq!AS20,"")</f>
        <v>0</v>
      </c>
      <c r="Y26" s="219"/>
      <c r="Z26" s="149">
        <f t="shared" si="0"/>
        <v>1</v>
      </c>
      <c r="AA26" s="220"/>
      <c r="AB26" s="221"/>
      <c r="AC26" s="226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65" customFormat="1" ht="9" customHeight="1">
      <c r="A27" s="222">
        <v>16</v>
      </c>
      <c r="B27" s="222">
        <f>IF(Alunos!C20&lt;&gt;0,Alunos!C20,"")</f>
        <v>0</v>
      </c>
      <c r="C27" s="223">
        <f>IF(Alunos!D20&lt;&gt;0,Alunos!D20,"")</f>
        <v>0</v>
      </c>
      <c r="D27" s="169">
        <f>Alunos!E20</f>
        <v>0</v>
      </c>
      <c r="E27" s="170"/>
      <c r="F27" s="170"/>
      <c r="G27" s="170"/>
      <c r="H27" s="170"/>
      <c r="I27" s="170"/>
      <c r="J27" s="170"/>
      <c r="K27" s="170"/>
      <c r="L27" s="170"/>
      <c r="M27" s="224"/>
      <c r="N27" s="217"/>
      <c r="O27" s="170"/>
      <c r="P27" s="170"/>
      <c r="Q27" s="170"/>
      <c r="R27" s="170"/>
      <c r="S27" s="170"/>
      <c r="T27" s="170"/>
      <c r="U27" s="170"/>
      <c r="V27" s="170"/>
      <c r="W27" s="170"/>
      <c r="X27" s="224">
        <f>IF(Alunos!C20&lt;&gt;0,Freq!AS21,"")</f>
        <v>0</v>
      </c>
      <c r="Y27" s="225"/>
      <c r="Z27" s="149">
        <f t="shared" si="0"/>
        <v>1</v>
      </c>
      <c r="AA27" s="220"/>
      <c r="AB27" s="221"/>
      <c r="AC27" s="226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65" customFormat="1" ht="9" customHeight="1">
      <c r="A28" s="212">
        <v>17</v>
      </c>
      <c r="B28" s="213">
        <f>IF(Alunos!C21&lt;&gt;0,Alunos!C21,"")</f>
        <v>0</v>
      </c>
      <c r="C28" s="214">
        <f>IF(Alunos!D21&lt;&gt;0,Alunos!D21,"")</f>
        <v>0</v>
      </c>
      <c r="D28" s="175">
        <f>Alunos!E21</f>
        <v>0</v>
      </c>
      <c r="E28" s="215"/>
      <c r="F28" s="215"/>
      <c r="G28" s="215"/>
      <c r="H28" s="215"/>
      <c r="I28" s="215"/>
      <c r="J28" s="215"/>
      <c r="K28" s="215"/>
      <c r="L28" s="215"/>
      <c r="M28" s="216"/>
      <c r="N28" s="217"/>
      <c r="O28" s="215"/>
      <c r="P28" s="215"/>
      <c r="Q28" s="215"/>
      <c r="R28" s="215"/>
      <c r="S28" s="215"/>
      <c r="T28" s="215"/>
      <c r="U28" s="215"/>
      <c r="V28" s="215"/>
      <c r="W28" s="215"/>
      <c r="X28" s="218">
        <f>IF(Alunos!C21&lt;&gt;0,Freq!AS22,"")</f>
        <v>0</v>
      </c>
      <c r="Y28" s="219"/>
      <c r="Z28" s="149">
        <f t="shared" si="0"/>
        <v>1</v>
      </c>
      <c r="AA28" s="220"/>
      <c r="AB28" s="221"/>
      <c r="AC28" s="226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65" customFormat="1" ht="9" customHeight="1">
      <c r="A29" s="222">
        <v>18</v>
      </c>
      <c r="B29" s="222">
        <f>IF(Alunos!C22&lt;&gt;0,Alunos!C22,"")</f>
        <v>0</v>
      </c>
      <c r="C29" s="223">
        <f>IF(Alunos!D22&lt;&gt;0,Alunos!D22,"")</f>
        <v>0</v>
      </c>
      <c r="D29" s="169">
        <f>Alunos!E22</f>
        <v>0</v>
      </c>
      <c r="E29" s="170"/>
      <c r="F29" s="170"/>
      <c r="G29" s="170"/>
      <c r="H29" s="170"/>
      <c r="I29" s="170"/>
      <c r="J29" s="170"/>
      <c r="K29" s="170"/>
      <c r="L29" s="170"/>
      <c r="M29" s="224"/>
      <c r="N29" s="217"/>
      <c r="O29" s="170"/>
      <c r="P29" s="170"/>
      <c r="Q29" s="170"/>
      <c r="R29" s="170"/>
      <c r="S29" s="170"/>
      <c r="T29" s="170"/>
      <c r="U29" s="170"/>
      <c r="V29" s="170"/>
      <c r="W29" s="170"/>
      <c r="X29" s="224">
        <f>IF(Alunos!C22&lt;&gt;0,Freq!AS23,"")</f>
        <v>0</v>
      </c>
      <c r="Y29" s="225"/>
      <c r="Z29" s="149">
        <f t="shared" si="0"/>
        <v>1</v>
      </c>
      <c r="AA29" s="220"/>
      <c r="AB29" s="221"/>
      <c r="AC29" s="226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65" customFormat="1" ht="9" customHeight="1">
      <c r="A30" s="212">
        <v>19</v>
      </c>
      <c r="B30" s="213">
        <f>IF(Alunos!C23&lt;&gt;0,Alunos!C23,"")</f>
        <v>0</v>
      </c>
      <c r="C30" s="214">
        <f>IF(Alunos!D23&lt;&gt;0,Alunos!D23,"")</f>
        <v>0</v>
      </c>
      <c r="D30" s="175">
        <f>Alunos!E23</f>
        <v>0</v>
      </c>
      <c r="E30" s="215"/>
      <c r="F30" s="215"/>
      <c r="G30" s="215"/>
      <c r="H30" s="215"/>
      <c r="I30" s="215"/>
      <c r="J30" s="215"/>
      <c r="K30" s="215"/>
      <c r="L30" s="215"/>
      <c r="M30" s="216"/>
      <c r="N30" s="217"/>
      <c r="O30" s="215"/>
      <c r="P30" s="215"/>
      <c r="Q30" s="215"/>
      <c r="R30" s="215"/>
      <c r="S30" s="215"/>
      <c r="T30" s="215"/>
      <c r="U30" s="215"/>
      <c r="V30" s="215"/>
      <c r="W30" s="215"/>
      <c r="X30" s="218">
        <f>IF(Alunos!C23&lt;&gt;0,Freq!AS24,"")</f>
        <v>0</v>
      </c>
      <c r="Y30" s="219"/>
      <c r="Z30" s="149">
        <f t="shared" si="0"/>
        <v>1</v>
      </c>
      <c r="AA30" s="220"/>
      <c r="AB30" s="221"/>
      <c r="AC30" s="226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65" customFormat="1" ht="9" customHeight="1">
      <c r="A31" s="222">
        <v>20</v>
      </c>
      <c r="B31" s="222">
        <f>IF(Alunos!C24&lt;&gt;0,Alunos!C24,"")</f>
        <v>0</v>
      </c>
      <c r="C31" s="223">
        <f>IF(Alunos!D24&lt;&gt;0,Alunos!D24,"")</f>
        <v>0</v>
      </c>
      <c r="D31" s="169">
        <f>Alunos!E24</f>
        <v>0</v>
      </c>
      <c r="E31" s="170"/>
      <c r="F31" s="170"/>
      <c r="G31" s="170"/>
      <c r="H31" s="170"/>
      <c r="I31" s="170"/>
      <c r="J31" s="170"/>
      <c r="K31" s="170"/>
      <c r="L31" s="170"/>
      <c r="M31" s="224"/>
      <c r="N31" s="217"/>
      <c r="O31" s="170"/>
      <c r="P31" s="170"/>
      <c r="Q31" s="170"/>
      <c r="R31" s="170"/>
      <c r="S31" s="170"/>
      <c r="T31" s="170"/>
      <c r="U31" s="170"/>
      <c r="V31" s="170"/>
      <c r="W31" s="170"/>
      <c r="X31" s="224">
        <f>IF(Alunos!C24&lt;&gt;0,Freq!AS25,"")</f>
        <v>0</v>
      </c>
      <c r="Y31" s="225"/>
      <c r="Z31" s="149">
        <f t="shared" si="0"/>
        <v>1</v>
      </c>
      <c r="AA31" s="220"/>
      <c r="AB31" s="221"/>
      <c r="AC31" s="226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65" customFormat="1" ht="9" customHeight="1">
      <c r="A32" s="212">
        <v>21</v>
      </c>
      <c r="B32" s="213">
        <f>IF(Alunos!C25&lt;&gt;0,Alunos!C25,"")</f>
        <v>0</v>
      </c>
      <c r="C32" s="214">
        <f>IF(Alunos!D25&lt;&gt;0,Alunos!D25,"")</f>
        <v>0</v>
      </c>
      <c r="D32" s="175">
        <f>Alunos!E25</f>
        <v>0</v>
      </c>
      <c r="E32" s="215"/>
      <c r="F32" s="215"/>
      <c r="G32" s="215"/>
      <c r="H32" s="215"/>
      <c r="I32" s="215"/>
      <c r="J32" s="215"/>
      <c r="K32" s="215"/>
      <c r="L32" s="215"/>
      <c r="M32" s="216"/>
      <c r="N32" s="217"/>
      <c r="O32" s="215"/>
      <c r="P32" s="215"/>
      <c r="Q32" s="215"/>
      <c r="R32" s="215"/>
      <c r="S32" s="215"/>
      <c r="T32" s="215"/>
      <c r="U32" s="215"/>
      <c r="V32" s="215"/>
      <c r="W32" s="215"/>
      <c r="X32" s="218">
        <f>IF(Alunos!C25&lt;&gt;0,Freq!AS26,"")</f>
        <v>0</v>
      </c>
      <c r="Y32" s="219"/>
      <c r="Z32" s="149">
        <f t="shared" si="0"/>
        <v>1</v>
      </c>
      <c r="AA32" s="220"/>
      <c r="AB32" s="221"/>
      <c r="AC32" s="226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65" customFormat="1" ht="9" customHeight="1">
      <c r="A33" s="222">
        <v>22</v>
      </c>
      <c r="B33" s="222">
        <f>IF(Alunos!C26&lt;&gt;0,Alunos!C26,"")</f>
        <v>0</v>
      </c>
      <c r="C33" s="223">
        <f>IF(Alunos!D26&lt;&gt;0,Alunos!D26,"")</f>
        <v>0</v>
      </c>
      <c r="D33" s="175">
        <f>Alunos!E26</f>
        <v>0</v>
      </c>
      <c r="E33" s="170"/>
      <c r="F33" s="170"/>
      <c r="G33" s="170"/>
      <c r="H33" s="170"/>
      <c r="I33" s="170"/>
      <c r="J33" s="170"/>
      <c r="K33" s="170"/>
      <c r="L33" s="170"/>
      <c r="M33" s="224"/>
      <c r="N33" s="217"/>
      <c r="O33" s="170"/>
      <c r="P33" s="170"/>
      <c r="Q33" s="170"/>
      <c r="R33" s="170"/>
      <c r="S33" s="170"/>
      <c r="T33" s="170"/>
      <c r="U33" s="170"/>
      <c r="V33" s="170"/>
      <c r="W33" s="170"/>
      <c r="X33" s="224">
        <f>IF(Alunos!C26&lt;&gt;0,Freq!AS27,"")</f>
        <v>0</v>
      </c>
      <c r="Y33" s="225"/>
      <c r="Z33" s="149">
        <f t="shared" si="0"/>
        <v>1</v>
      </c>
      <c r="AA33" s="220"/>
      <c r="AB33" s="221"/>
      <c r="AC33" s="226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</row>
    <row r="34" spans="1:43" s="165" customFormat="1" ht="9" customHeight="1">
      <c r="A34" s="212">
        <v>23</v>
      </c>
      <c r="B34" s="213">
        <f>IF(Alunos!C27&lt;&gt;0,Alunos!C27,"")</f>
        <v>0</v>
      </c>
      <c r="C34" s="214">
        <f>IF(Alunos!D27&lt;&gt;0,Alunos!D27,"")</f>
        <v>0</v>
      </c>
      <c r="D34" s="169">
        <f>Alunos!E27</f>
        <v>0</v>
      </c>
      <c r="E34" s="215"/>
      <c r="F34" s="215"/>
      <c r="G34" s="215"/>
      <c r="H34" s="215"/>
      <c r="I34" s="215"/>
      <c r="J34" s="215"/>
      <c r="K34" s="215"/>
      <c r="L34" s="215"/>
      <c r="M34" s="216"/>
      <c r="N34" s="217"/>
      <c r="O34" s="215"/>
      <c r="P34" s="215"/>
      <c r="Q34" s="215"/>
      <c r="R34" s="215"/>
      <c r="S34" s="215"/>
      <c r="T34" s="215"/>
      <c r="U34" s="215"/>
      <c r="V34" s="215"/>
      <c r="W34" s="215"/>
      <c r="X34" s="218">
        <f>IF(Alunos!C27&lt;&gt;0,Freq!AS28,"")</f>
        <v>0</v>
      </c>
      <c r="Y34" s="219"/>
      <c r="Z34" s="149">
        <f t="shared" si="0"/>
        <v>1</v>
      </c>
      <c r="AA34" s="220"/>
      <c r="AB34" s="221"/>
      <c r="AC34" s="226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:43" s="165" customFormat="1" ht="9" customHeight="1">
      <c r="A35" s="222">
        <v>24</v>
      </c>
      <c r="B35" s="222">
        <f>IF(Alunos!C28&lt;&gt;0,Alunos!C28,"")</f>
        <v>0</v>
      </c>
      <c r="C35" s="223">
        <f>IF(Alunos!D28&lt;&gt;0,Alunos!D28,"")</f>
        <v>0</v>
      </c>
      <c r="D35" s="175">
        <f>Alunos!E28</f>
        <v>0</v>
      </c>
      <c r="E35" s="170"/>
      <c r="F35" s="170"/>
      <c r="G35" s="170"/>
      <c r="H35" s="170"/>
      <c r="I35" s="170"/>
      <c r="J35" s="170"/>
      <c r="K35" s="170"/>
      <c r="L35" s="170"/>
      <c r="M35" s="224"/>
      <c r="N35" s="217"/>
      <c r="O35" s="170"/>
      <c r="P35" s="170"/>
      <c r="Q35" s="170"/>
      <c r="R35" s="170"/>
      <c r="S35" s="170"/>
      <c r="T35" s="170"/>
      <c r="U35" s="170"/>
      <c r="V35" s="170"/>
      <c r="W35" s="170"/>
      <c r="X35" s="224">
        <f>IF(Alunos!C28&lt;&gt;0,Freq!AS29,"")</f>
        <v>0</v>
      </c>
      <c r="Y35" s="225"/>
      <c r="Z35" s="149">
        <f t="shared" si="0"/>
        <v>1</v>
      </c>
      <c r="AA35" s="220"/>
      <c r="AB35" s="221"/>
      <c r="AC35" s="226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:43" s="165" customFormat="1" ht="9" customHeight="1">
      <c r="A36" s="212">
        <v>25</v>
      </c>
      <c r="B36" s="213">
        <f>IF(Alunos!C29&lt;&gt;0,Alunos!C29,"")</f>
        <v>0</v>
      </c>
      <c r="C36" s="214">
        <f>IF(Alunos!D29&lt;&gt;0,Alunos!D29,"")</f>
        <v>0</v>
      </c>
      <c r="D36" s="169">
        <f>Alunos!E29</f>
        <v>0</v>
      </c>
      <c r="E36" s="215"/>
      <c r="F36" s="215"/>
      <c r="G36" s="215"/>
      <c r="H36" s="215"/>
      <c r="I36" s="215"/>
      <c r="J36" s="215"/>
      <c r="K36" s="215"/>
      <c r="L36" s="215"/>
      <c r="M36" s="216"/>
      <c r="N36" s="217"/>
      <c r="O36" s="215"/>
      <c r="P36" s="215"/>
      <c r="Q36" s="215"/>
      <c r="R36" s="215"/>
      <c r="S36" s="215"/>
      <c r="T36" s="215"/>
      <c r="U36" s="215"/>
      <c r="V36" s="215"/>
      <c r="W36" s="215"/>
      <c r="X36" s="218">
        <f>IF(Alunos!C29&lt;&gt;0,Freq!AS30,"")</f>
        <v>0</v>
      </c>
      <c r="Y36" s="219"/>
      <c r="Z36" s="149">
        <f t="shared" si="0"/>
        <v>1</v>
      </c>
      <c r="AA36" s="220"/>
      <c r="AB36" s="221"/>
      <c r="AC36" s="226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</row>
    <row r="37" spans="1:43" s="165" customFormat="1" ht="9" customHeight="1">
      <c r="A37" s="222">
        <v>26</v>
      </c>
      <c r="B37" s="222">
        <f>IF(Alunos!C30&lt;&gt;0,Alunos!C30,"")</f>
        <v>0</v>
      </c>
      <c r="C37" s="223">
        <f>IF(Alunos!D30&lt;&gt;0,Alunos!D30,"")</f>
        <v>0</v>
      </c>
      <c r="D37" s="175">
        <f>Alunos!E30</f>
        <v>0</v>
      </c>
      <c r="E37" s="170"/>
      <c r="F37" s="170"/>
      <c r="G37" s="170"/>
      <c r="H37" s="170"/>
      <c r="I37" s="170"/>
      <c r="J37" s="170"/>
      <c r="K37" s="170"/>
      <c r="L37" s="170"/>
      <c r="M37" s="224"/>
      <c r="N37" s="217"/>
      <c r="O37" s="170"/>
      <c r="P37" s="170"/>
      <c r="Q37" s="170"/>
      <c r="R37" s="170"/>
      <c r="S37" s="170"/>
      <c r="T37" s="170"/>
      <c r="U37" s="170"/>
      <c r="V37" s="170"/>
      <c r="W37" s="170"/>
      <c r="X37" s="224">
        <f>IF(Alunos!C30&lt;&gt;0,Freq!AS31,"")</f>
        <v>0</v>
      </c>
      <c r="Y37" s="225"/>
      <c r="Z37" s="149">
        <f t="shared" si="0"/>
        <v>1</v>
      </c>
      <c r="AA37" s="220"/>
      <c r="AB37" s="221"/>
      <c r="AC37" s="226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</row>
    <row r="38" spans="1:43" s="165" customFormat="1" ht="9" customHeight="1">
      <c r="A38" s="212">
        <v>27</v>
      </c>
      <c r="B38" s="213">
        <f>IF(Alunos!C31&lt;&gt;0,Alunos!C31,"")</f>
        <v>0</v>
      </c>
      <c r="C38" s="214">
        <f>IF(Alunos!D31&lt;&gt;0,Alunos!D31,"")</f>
        <v>0</v>
      </c>
      <c r="D38" s="169">
        <f>Alunos!E31</f>
        <v>0</v>
      </c>
      <c r="E38" s="215"/>
      <c r="F38" s="215"/>
      <c r="G38" s="215"/>
      <c r="H38" s="215"/>
      <c r="I38" s="215"/>
      <c r="J38" s="215"/>
      <c r="K38" s="215"/>
      <c r="L38" s="215"/>
      <c r="M38" s="216"/>
      <c r="N38" s="217"/>
      <c r="O38" s="215"/>
      <c r="P38" s="215"/>
      <c r="Q38" s="215"/>
      <c r="R38" s="215"/>
      <c r="S38" s="215"/>
      <c r="T38" s="215"/>
      <c r="U38" s="215"/>
      <c r="V38" s="215"/>
      <c r="W38" s="215"/>
      <c r="X38" s="218">
        <f>IF(Alunos!C31&lt;&gt;0,Freq!AS32,"")</f>
        <v>0</v>
      </c>
      <c r="Y38" s="219"/>
      <c r="Z38" s="149">
        <f t="shared" si="0"/>
        <v>1</v>
      </c>
      <c r="AA38" s="220"/>
      <c r="AB38" s="221"/>
      <c r="AC38" s="226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</row>
    <row r="39" spans="1:43" s="165" customFormat="1" ht="9" customHeight="1">
      <c r="A39" s="222">
        <v>28</v>
      </c>
      <c r="B39" s="222">
        <f>IF(Alunos!C32&lt;&gt;0,Alunos!C32,"")</f>
        <v>0</v>
      </c>
      <c r="C39" s="223">
        <f>IF(Alunos!D32&lt;&gt;0,Alunos!D32,"")</f>
        <v>0</v>
      </c>
      <c r="D39" s="175">
        <f>Alunos!E32</f>
        <v>0</v>
      </c>
      <c r="E39" s="170"/>
      <c r="F39" s="170"/>
      <c r="G39" s="170"/>
      <c r="H39" s="170"/>
      <c r="I39" s="170"/>
      <c r="J39" s="170"/>
      <c r="K39" s="170"/>
      <c r="L39" s="170"/>
      <c r="M39" s="224"/>
      <c r="N39" s="217"/>
      <c r="O39" s="170"/>
      <c r="P39" s="170"/>
      <c r="Q39" s="170"/>
      <c r="R39" s="170"/>
      <c r="S39" s="170"/>
      <c r="T39" s="170"/>
      <c r="U39" s="170"/>
      <c r="V39" s="170"/>
      <c r="W39" s="170"/>
      <c r="X39" s="224">
        <f>IF(Alunos!C32&lt;&gt;0,Freq!AS33,"")</f>
        <v>0</v>
      </c>
      <c r="Y39" s="225"/>
      <c r="Z39" s="149">
        <f t="shared" si="0"/>
        <v>1</v>
      </c>
      <c r="AA39" s="220"/>
      <c r="AB39" s="221"/>
      <c r="AC39" s="226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</row>
    <row r="40" spans="1:43" s="165" customFormat="1" ht="9" customHeight="1">
      <c r="A40" s="212">
        <v>29</v>
      </c>
      <c r="B40" s="213">
        <f>IF(Alunos!C33&lt;&gt;0,Alunos!C33,"")</f>
        <v>0</v>
      </c>
      <c r="C40" s="214">
        <f>IF(Alunos!D33&lt;&gt;0,Alunos!D33,"")</f>
        <v>0</v>
      </c>
      <c r="D40" s="169">
        <f>Alunos!E33</f>
        <v>0</v>
      </c>
      <c r="E40" s="215"/>
      <c r="F40" s="215"/>
      <c r="G40" s="215"/>
      <c r="H40" s="215"/>
      <c r="I40" s="215"/>
      <c r="J40" s="215"/>
      <c r="K40" s="215"/>
      <c r="L40" s="215"/>
      <c r="M40" s="216"/>
      <c r="N40" s="217"/>
      <c r="O40" s="215"/>
      <c r="P40" s="215"/>
      <c r="Q40" s="215"/>
      <c r="R40" s="215"/>
      <c r="S40" s="215"/>
      <c r="T40" s="215"/>
      <c r="U40" s="215"/>
      <c r="V40" s="215"/>
      <c r="W40" s="215"/>
      <c r="X40" s="218">
        <f>IF(Alunos!C33&lt;&gt;0,Freq!AS34,"")</f>
        <v>0</v>
      </c>
      <c r="Y40" s="219"/>
      <c r="Z40" s="149">
        <f t="shared" si="0"/>
        <v>1</v>
      </c>
      <c r="AA40" s="220"/>
      <c r="AB40" s="221"/>
      <c r="AC40" s="226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</row>
    <row r="41" spans="1:43" s="165" customFormat="1" ht="9" customHeight="1">
      <c r="A41" s="222">
        <v>30</v>
      </c>
      <c r="B41" s="222">
        <f>IF(Alunos!C34&lt;&gt;0,Alunos!C34,"")</f>
        <v>0</v>
      </c>
      <c r="C41" s="223">
        <f>IF(Alunos!D34&lt;&gt;0,Alunos!D34,"")</f>
        <v>0</v>
      </c>
      <c r="D41" s="175">
        <f>Alunos!E34</f>
        <v>0</v>
      </c>
      <c r="E41" s="170"/>
      <c r="F41" s="170"/>
      <c r="G41" s="170"/>
      <c r="H41" s="170"/>
      <c r="I41" s="170"/>
      <c r="J41" s="170"/>
      <c r="K41" s="170"/>
      <c r="L41" s="170"/>
      <c r="M41" s="224"/>
      <c r="N41" s="217"/>
      <c r="O41" s="170"/>
      <c r="P41" s="170"/>
      <c r="Q41" s="170"/>
      <c r="R41" s="170"/>
      <c r="S41" s="170"/>
      <c r="T41" s="170"/>
      <c r="U41" s="170"/>
      <c r="V41" s="170"/>
      <c r="W41" s="170"/>
      <c r="X41" s="224">
        <f>IF(Alunos!C34&lt;&gt;0,Freq!AS35,"")</f>
        <v>0</v>
      </c>
      <c r="Y41" s="225"/>
      <c r="Z41" s="149">
        <f t="shared" si="0"/>
        <v>1</v>
      </c>
      <c r="AA41" s="220"/>
      <c r="AB41" s="221"/>
      <c r="AC41" s="226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  <row r="42" spans="1:43" s="165" customFormat="1" ht="9" customHeight="1">
      <c r="A42" s="212">
        <v>31</v>
      </c>
      <c r="B42" s="213">
        <f>IF(Alunos!C35&lt;&gt;0,Alunos!C35,"")</f>
        <v>0</v>
      </c>
      <c r="C42" s="214">
        <f>IF(Alunos!D35&lt;&gt;0,Alunos!D35,"")</f>
        <v>0</v>
      </c>
      <c r="D42" s="169">
        <f>Alunos!E35</f>
        <v>0</v>
      </c>
      <c r="E42" s="215"/>
      <c r="F42" s="215"/>
      <c r="G42" s="215"/>
      <c r="H42" s="215"/>
      <c r="I42" s="215"/>
      <c r="J42" s="215"/>
      <c r="K42" s="215"/>
      <c r="L42" s="215"/>
      <c r="M42" s="216"/>
      <c r="N42" s="217"/>
      <c r="O42" s="215"/>
      <c r="P42" s="215"/>
      <c r="Q42" s="215"/>
      <c r="R42" s="215"/>
      <c r="S42" s="215"/>
      <c r="T42" s="215"/>
      <c r="U42" s="215"/>
      <c r="V42" s="215"/>
      <c r="W42" s="215"/>
      <c r="X42" s="218">
        <f>IF(Alunos!C35&lt;&gt;0,Freq!AS36,"")</f>
        <v>0</v>
      </c>
      <c r="Y42" s="219"/>
      <c r="Z42" s="149">
        <f t="shared" si="0"/>
        <v>1</v>
      </c>
      <c r="AA42" s="220"/>
      <c r="AB42" s="221"/>
      <c r="AC42" s="226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1:43" s="165" customFormat="1" ht="9" customHeight="1">
      <c r="A43" s="222">
        <v>32</v>
      </c>
      <c r="B43" s="222">
        <f>IF(Alunos!C36&lt;&gt;0,Alunos!C36,"")</f>
        <v>0</v>
      </c>
      <c r="C43" s="223">
        <f>IF(Alunos!D36&lt;&gt;0,Alunos!D36,"")</f>
        <v>0</v>
      </c>
      <c r="D43" s="175">
        <f>Alunos!E36</f>
        <v>0</v>
      </c>
      <c r="E43" s="170"/>
      <c r="F43" s="170"/>
      <c r="G43" s="170"/>
      <c r="H43" s="170"/>
      <c r="I43" s="170"/>
      <c r="J43" s="170"/>
      <c r="K43" s="170"/>
      <c r="L43" s="170"/>
      <c r="M43" s="224"/>
      <c r="N43" s="217"/>
      <c r="O43" s="170"/>
      <c r="P43" s="170"/>
      <c r="Q43" s="170"/>
      <c r="R43" s="170"/>
      <c r="S43" s="170"/>
      <c r="T43" s="170"/>
      <c r="U43" s="170"/>
      <c r="V43" s="170"/>
      <c r="W43" s="224"/>
      <c r="X43" s="224">
        <f>IF(Alunos!C36&lt;&gt;0,Freq!AS37,"")</f>
        <v>0</v>
      </c>
      <c r="Y43" s="225"/>
      <c r="Z43" s="149">
        <f t="shared" si="0"/>
        <v>1</v>
      </c>
      <c r="AA43" s="220"/>
      <c r="AB43" s="221"/>
      <c r="AC43" s="226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</row>
    <row r="44" spans="1:43" s="165" customFormat="1" ht="9" customHeight="1">
      <c r="A44" s="212">
        <v>33</v>
      </c>
      <c r="B44" s="213">
        <f>IF(Alunos!C37&lt;&gt;0,Alunos!C37,"")</f>
        <v>0</v>
      </c>
      <c r="C44" s="214">
        <f>IF(Alunos!D37&lt;&gt;0,Alunos!D37,"")</f>
        <v>0</v>
      </c>
      <c r="D44" s="169">
        <f>Alunos!E37</f>
        <v>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17"/>
      <c r="O44" s="215"/>
      <c r="P44" s="215"/>
      <c r="Q44" s="215"/>
      <c r="R44" s="215"/>
      <c r="S44" s="215"/>
      <c r="T44" s="215"/>
      <c r="U44" s="215"/>
      <c r="V44" s="215"/>
      <c r="W44" s="216"/>
      <c r="X44" s="218">
        <f>IF(Alunos!C37&lt;&gt;0,Freq!AS38,"")</f>
        <v>0</v>
      </c>
      <c r="Y44" s="219"/>
      <c r="Z44" s="149">
        <f t="shared" si="0"/>
        <v>1</v>
      </c>
      <c r="AA44" s="220"/>
      <c r="AB44" s="221"/>
      <c r="AC44" s="226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1:43" s="165" customFormat="1" ht="9" customHeight="1">
      <c r="A45" s="222">
        <v>34</v>
      </c>
      <c r="B45" s="222">
        <f>IF(Alunos!C38&lt;&gt;0,Alunos!C38,"")</f>
        <v>0</v>
      </c>
      <c r="C45" s="223">
        <f>IF(Alunos!D38&lt;&gt;0,Alunos!D38,"")</f>
        <v>0</v>
      </c>
      <c r="D45" s="175">
        <f>Alunos!E38</f>
        <v>0</v>
      </c>
      <c r="E45" s="170"/>
      <c r="F45" s="170"/>
      <c r="G45" s="170"/>
      <c r="H45" s="170"/>
      <c r="I45" s="170"/>
      <c r="J45" s="170"/>
      <c r="K45" s="170"/>
      <c r="L45" s="170"/>
      <c r="M45" s="224"/>
      <c r="N45" s="217"/>
      <c r="O45" s="170"/>
      <c r="P45" s="170"/>
      <c r="Q45" s="170"/>
      <c r="R45" s="170"/>
      <c r="S45" s="170"/>
      <c r="T45" s="170"/>
      <c r="U45" s="170"/>
      <c r="V45" s="170"/>
      <c r="W45" s="224"/>
      <c r="X45" s="224">
        <f>IF(Alunos!C38&lt;&gt;0,Freq!AS39,"")</f>
        <v>0</v>
      </c>
      <c r="Y45" s="225"/>
      <c r="Z45" s="149">
        <f t="shared" si="0"/>
        <v>1</v>
      </c>
      <c r="AA45" s="220"/>
      <c r="AB45" s="221"/>
      <c r="AC45" s="226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  <row r="46" spans="1:43" s="165" customFormat="1" ht="9" customHeight="1">
      <c r="A46" s="212">
        <v>35</v>
      </c>
      <c r="B46" s="213">
        <f>IF(Alunos!C39&lt;&gt;0,Alunos!C39,"")</f>
        <v>0</v>
      </c>
      <c r="C46" s="214">
        <f>IF(Alunos!D39&lt;&gt;0,Alunos!D39,"")</f>
        <v>0</v>
      </c>
      <c r="D46" s="169">
        <f>Alunos!E39</f>
        <v>0</v>
      </c>
      <c r="E46" s="215"/>
      <c r="F46" s="215"/>
      <c r="G46" s="215"/>
      <c r="H46" s="215"/>
      <c r="I46" s="215"/>
      <c r="J46" s="215"/>
      <c r="K46" s="215"/>
      <c r="L46" s="215"/>
      <c r="M46" s="216"/>
      <c r="N46" s="217"/>
      <c r="O46" s="215"/>
      <c r="P46" s="215"/>
      <c r="Q46" s="215"/>
      <c r="R46" s="215"/>
      <c r="S46" s="215"/>
      <c r="T46" s="215"/>
      <c r="U46" s="215"/>
      <c r="V46" s="215"/>
      <c r="W46" s="216"/>
      <c r="X46" s="218">
        <f>IF(Alunos!C39&lt;&gt;0,Freq!AS40,"")</f>
        <v>0</v>
      </c>
      <c r="Y46" s="219"/>
      <c r="Z46" s="149">
        <f t="shared" si="0"/>
        <v>1</v>
      </c>
      <c r="AA46" s="220"/>
      <c r="AB46" s="221"/>
      <c r="AC46" s="226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</row>
    <row r="47" spans="1:43" s="165" customFormat="1" ht="9" customHeight="1">
      <c r="A47" s="222">
        <v>36</v>
      </c>
      <c r="B47" s="222">
        <f>IF(Alunos!C40&lt;&gt;0,Alunos!C40,"")</f>
        <v>0</v>
      </c>
      <c r="C47" s="223">
        <f>IF(Alunos!D40&lt;&gt;0,Alunos!D40,"")</f>
        <v>0</v>
      </c>
      <c r="D47" s="175">
        <f>Alunos!E40</f>
        <v>0</v>
      </c>
      <c r="E47" s="170"/>
      <c r="F47" s="170"/>
      <c r="G47" s="170"/>
      <c r="H47" s="170"/>
      <c r="I47" s="170"/>
      <c r="J47" s="170"/>
      <c r="K47" s="170"/>
      <c r="L47" s="170"/>
      <c r="M47" s="224"/>
      <c r="N47" s="217"/>
      <c r="O47" s="170"/>
      <c r="P47" s="170"/>
      <c r="Q47" s="170"/>
      <c r="R47" s="170"/>
      <c r="S47" s="170"/>
      <c r="T47" s="170"/>
      <c r="U47" s="170"/>
      <c r="V47" s="170"/>
      <c r="W47" s="224"/>
      <c r="X47" s="224">
        <f>IF(Alunos!C40&lt;&gt;0,Freq!AS41,"")</f>
        <v>0</v>
      </c>
      <c r="Y47" s="225"/>
      <c r="Z47" s="149">
        <f t="shared" si="0"/>
        <v>0</v>
      </c>
      <c r="AA47" s="220"/>
      <c r="AB47" s="221"/>
      <c r="AC47" s="226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s="165" customFormat="1" ht="9" customHeight="1">
      <c r="A48" s="212">
        <v>37</v>
      </c>
      <c r="B48" s="213">
        <f>IF(Alunos!C41&lt;&gt;0,Alunos!C41,"")</f>
        <v>0</v>
      </c>
      <c r="C48" s="214">
        <f>IF(Alunos!D41&lt;&gt;0,Alunos!D41,"")</f>
        <v>0</v>
      </c>
      <c r="D48" s="169">
        <f>Alunos!E41</f>
        <v>0</v>
      </c>
      <c r="E48" s="215"/>
      <c r="F48" s="215"/>
      <c r="G48" s="215"/>
      <c r="H48" s="215"/>
      <c r="I48" s="215"/>
      <c r="J48" s="215"/>
      <c r="K48" s="215"/>
      <c r="L48" s="215"/>
      <c r="M48" s="216"/>
      <c r="N48" s="217"/>
      <c r="O48" s="215"/>
      <c r="P48" s="215"/>
      <c r="Q48" s="215"/>
      <c r="R48" s="215"/>
      <c r="S48" s="215"/>
      <c r="T48" s="215"/>
      <c r="U48" s="215"/>
      <c r="V48" s="215"/>
      <c r="W48" s="216"/>
      <c r="X48" s="218">
        <f>IF(Alunos!C41&lt;&gt;0,Freq!AS42,"")</f>
        <v>0</v>
      </c>
      <c r="Y48" s="219"/>
      <c r="Z48" s="149">
        <f t="shared" si="0"/>
        <v>1</v>
      </c>
      <c r="AA48" s="220"/>
      <c r="AB48" s="221"/>
      <c r="AC48" s="226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s="165" customFormat="1" ht="9" customHeight="1">
      <c r="A49" s="222">
        <v>38</v>
      </c>
      <c r="B49" s="222">
        <f>IF(Alunos!C42&lt;&gt;0,Alunos!C42,"")</f>
        <v>0</v>
      </c>
      <c r="C49" s="223">
        <f>IF(Alunos!D42&lt;&gt;0,Alunos!D42,"")</f>
        <v>0</v>
      </c>
      <c r="D49" s="175">
        <f>Alunos!E42</f>
        <v>0</v>
      </c>
      <c r="E49" s="170"/>
      <c r="F49" s="170"/>
      <c r="G49" s="170"/>
      <c r="H49" s="170"/>
      <c r="I49" s="170"/>
      <c r="J49" s="170"/>
      <c r="K49" s="170"/>
      <c r="L49" s="170"/>
      <c r="M49" s="224"/>
      <c r="N49" s="217"/>
      <c r="O49" s="170"/>
      <c r="P49" s="170"/>
      <c r="Q49" s="170"/>
      <c r="R49" s="170"/>
      <c r="S49" s="170"/>
      <c r="T49" s="170"/>
      <c r="U49" s="170"/>
      <c r="V49" s="170"/>
      <c r="W49" s="224"/>
      <c r="X49" s="224">
        <f>IF(Alunos!C42&lt;&gt;0,Freq!AS43,"")</f>
        <v>0</v>
      </c>
      <c r="Y49" s="225"/>
      <c r="Z49" s="149">
        <f t="shared" si="0"/>
        <v>0</v>
      </c>
      <c r="AA49" s="220"/>
      <c r="AB49" s="221"/>
      <c r="AC49" s="226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</row>
    <row r="50" spans="1:43" s="165" customFormat="1" ht="9" customHeight="1">
      <c r="A50" s="212">
        <v>39</v>
      </c>
      <c r="B50" s="213">
        <f>IF(Alunos!C43&lt;&gt;0,Alunos!C43,"")</f>
        <v>0</v>
      </c>
      <c r="C50" s="214">
        <f>IF(Alunos!D43&lt;&gt;0,Alunos!D43,"")</f>
        <v>0</v>
      </c>
      <c r="D50" s="169">
        <f>Alunos!E43</f>
        <v>0</v>
      </c>
      <c r="E50" s="215"/>
      <c r="F50" s="215"/>
      <c r="G50" s="215"/>
      <c r="H50" s="215"/>
      <c r="I50" s="215"/>
      <c r="J50" s="215"/>
      <c r="K50" s="215"/>
      <c r="L50" s="215"/>
      <c r="M50" s="216"/>
      <c r="N50" s="217"/>
      <c r="O50" s="215"/>
      <c r="P50" s="215"/>
      <c r="Q50" s="215"/>
      <c r="R50" s="215"/>
      <c r="S50" s="215"/>
      <c r="T50" s="215"/>
      <c r="U50" s="215"/>
      <c r="V50" s="215"/>
      <c r="W50" s="216"/>
      <c r="X50" s="218">
        <f>IF(Alunos!C43&lt;&gt;0,Freq!AS44,"")</f>
        <v>0</v>
      </c>
      <c r="Y50" s="219"/>
      <c r="Z50" s="149">
        <f t="shared" si="0"/>
        <v>0</v>
      </c>
      <c r="AA50" s="60"/>
      <c r="AB50" s="60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</row>
    <row r="51" spans="1:43" s="185" customFormat="1" ht="9" customHeight="1">
      <c r="A51" s="222">
        <v>40</v>
      </c>
      <c r="B51" s="222">
        <f>IF(Alunos!C44&lt;&gt;0,Alunos!C44,"")</f>
        <v>0</v>
      </c>
      <c r="C51" s="223">
        <f>IF(Alunos!D44&lt;&gt;0,Alunos!D44,"")</f>
        <v>0</v>
      </c>
      <c r="D51" s="175">
        <f>Alunos!E44</f>
        <v>0</v>
      </c>
      <c r="E51" s="170"/>
      <c r="F51" s="170"/>
      <c r="G51" s="170"/>
      <c r="H51" s="170"/>
      <c r="I51" s="170"/>
      <c r="J51" s="170"/>
      <c r="K51" s="170"/>
      <c r="L51" s="170"/>
      <c r="M51" s="224"/>
      <c r="N51" s="217"/>
      <c r="O51" s="170"/>
      <c r="P51" s="170"/>
      <c r="Q51" s="170"/>
      <c r="R51" s="170"/>
      <c r="S51" s="170"/>
      <c r="T51" s="170"/>
      <c r="U51" s="170"/>
      <c r="V51" s="170"/>
      <c r="W51" s="224"/>
      <c r="X51" s="224">
        <f>IF(Alunos!C44&lt;&gt;0,Freq!AS45,"")</f>
        <v>0</v>
      </c>
      <c r="Y51" s="225"/>
      <c r="Z51" s="149">
        <f t="shared" si="0"/>
        <v>0</v>
      </c>
      <c r="AA51" s="4"/>
      <c r="AB51" s="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1:43" s="135" customFormat="1" ht="11.25" customHeight="1">
      <c r="A52" s="135" t="s">
        <v>370</v>
      </c>
      <c r="C52" s="134" t="s">
        <v>371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7"/>
      <c r="Y52" s="132"/>
      <c r="Z52" s="42"/>
      <c r="AA52" s="42"/>
      <c r="AB52" s="42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</row>
    <row r="53" spans="3:43" ht="13.5" customHeight="1">
      <c r="C53" s="227"/>
      <c r="Z53" s="37"/>
      <c r="AA53" s="37"/>
      <c r="AB53" s="37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</row>
    <row r="54" spans="1:25" s="135" customFormat="1" ht="12" customHeight="1">
      <c r="A54" s="228" t="s">
        <v>372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</sheetData>
  <sheetProtection selectLockedCells="1" selectUnlockedCells="1"/>
  <mergeCells count="11">
    <mergeCell ref="A1:Z1"/>
    <mergeCell ref="A4:B5"/>
    <mergeCell ref="C4:C5"/>
    <mergeCell ref="D4:D5"/>
    <mergeCell ref="E4:M4"/>
    <mergeCell ref="N4:N5"/>
    <mergeCell ref="O4:W4"/>
    <mergeCell ref="X4:X5"/>
    <mergeCell ref="Y4:Y5"/>
    <mergeCell ref="AA4:AA5"/>
    <mergeCell ref="AB4:AB5"/>
  </mergeCells>
  <conditionalFormatting sqref="Z12:Z51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dataValidations count="2">
    <dataValidation errorStyle="warning" type="list" allowBlank="1" showErrorMessage="1" errorTitle="Conceitos utilizados no CEFETSC" error="Os conceitos utilizados no curso tecnólogo do CEFETSC são:&#10;A, B, C (aprovado) e &#10;D (reprovado).&#10;&#10;Nos Cursos Técnicos são usados os conceitos &#10;A - Apto e&#10; NA - Não Apto." sqref="E12:M51 O12:W51">
      <formula1>"A,B,C,D,I,X"</formula1>
      <formula2>0</formula2>
    </dataValidation>
    <dataValidation type="list" allowBlank="1" showErrorMessage="1" sqref="Y1:Y54">
      <formula1>"Aprovado,Reprovado,Trancamento,Validado,Desistente,,"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7.57421875" style="128" customWidth="1"/>
    <col min="6" max="6" width="20.421875" style="128" customWidth="1"/>
    <col min="7" max="7" width="4.7109375" style="128" customWidth="1"/>
    <col min="8" max="8" width="3.8515625" style="128" customWidth="1"/>
    <col min="9" max="9" width="6.8515625" style="128" customWidth="1"/>
    <col min="10" max="10" width="120.7109375" style="128" customWidth="1"/>
    <col min="11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5" s="135" customFormat="1" ht="15" customHeight="1">
      <c r="A2" s="41">
        <f>Alunos!A1</f>
        <v>0</v>
      </c>
      <c r="B2" s="41"/>
      <c r="C2" s="131"/>
      <c r="D2" s="230"/>
      <c r="E2" s="131"/>
    </row>
    <row r="3" spans="1:6" s="135" customFormat="1" ht="15" customHeight="1">
      <c r="A3" s="42">
        <f>Alunos!A2</f>
        <v>0</v>
      </c>
      <c r="B3" s="42"/>
      <c r="D3" s="230"/>
      <c r="F3" s="128"/>
    </row>
    <row r="4" spans="1:6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37" customFormat="1" ht="14.25" customHeight="1">
      <c r="A20" s="232" t="s">
        <v>345</v>
      </c>
      <c r="B20" s="233" t="s">
        <v>342</v>
      </c>
      <c r="C20" s="233" t="s">
        <v>340</v>
      </c>
      <c r="D20" s="234" t="s">
        <v>403</v>
      </c>
      <c r="E20" s="235"/>
      <c r="F20" s="236" t="s">
        <v>404</v>
      </c>
    </row>
    <row r="21" spans="1:6" s="237" customFormat="1" ht="19.5" customHeight="1">
      <c r="A21" s="232"/>
      <c r="B21" s="233"/>
      <c r="C21" s="233"/>
      <c r="D21" s="238" t="s">
        <v>405</v>
      </c>
      <c r="E21" s="239"/>
      <c r="F21" s="240" t="s">
        <v>406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4"/>
      <c r="F22" s="245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4"/>
      <c r="F23" s="245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4"/>
      <c r="F24" s="245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4"/>
      <c r="F25" s="245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4"/>
      <c r="F26" s="245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4"/>
      <c r="F27" s="245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4"/>
      <c r="F28" s="245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4"/>
      <c r="F29" s="245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4"/>
      <c r="F30" s="245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4"/>
      <c r="F31" s="245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4"/>
      <c r="F32" s="245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4"/>
      <c r="F33" s="245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4"/>
      <c r="F34" s="245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4"/>
      <c r="F35" s="245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4"/>
      <c r="F36" s="245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4"/>
      <c r="F37" s="245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4"/>
      <c r="F38" s="245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4"/>
      <c r="F39" s="245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4"/>
      <c r="F40" s="245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49"/>
      <c r="F41" s="250"/>
    </row>
    <row r="42" spans="1:6" ht="19.5" customHeight="1">
      <c r="A42" s="251" t="s">
        <v>407</v>
      </c>
      <c r="B42" s="251"/>
      <c r="C42" s="251"/>
      <c r="D42" s="251"/>
      <c r="E42" s="251"/>
      <c r="F42" s="251"/>
    </row>
  </sheetData>
  <sheetProtection selectLockedCells="1" selectUnlockedCells="1"/>
  <mergeCells count="5">
    <mergeCell ref="A1:F1"/>
    <mergeCell ref="A20:A21"/>
    <mergeCell ref="B20:B21"/>
    <mergeCell ref="C20:C21"/>
    <mergeCell ref="A42:F42"/>
  </mergeCells>
  <dataValidations count="1">
    <dataValidation errorStyle="information" type="list" operator="equal" allowBlank="1" errorTitle="Recursos Padrão" error="Se preferir use os recursos da lista padrão" sqref="F22:F41">
      <formula1>Plan_Ens_1!$E$4:$E$19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7.57421875" style="253" customWidth="1"/>
    <col min="6" max="6" width="20.421875" style="128" customWidth="1"/>
    <col min="7" max="7" width="4.7109375" style="253" customWidth="1"/>
    <col min="8" max="8" width="3.8515625" style="253" customWidth="1"/>
    <col min="9" max="9" width="6.8515625" style="253" customWidth="1"/>
    <col min="10" max="10" width="120.7109375" style="253" customWidth="1"/>
    <col min="11" max="16384" width="9.140625" style="253" customWidth="1"/>
  </cols>
  <sheetData>
    <row r="1" spans="1:7" s="128" customFormat="1" ht="75" customHeight="1">
      <c r="A1" s="130"/>
      <c r="B1" s="130"/>
      <c r="C1" s="130"/>
      <c r="D1" s="130"/>
      <c r="E1" s="130"/>
      <c r="F1" s="130"/>
      <c r="G1" s="130"/>
    </row>
    <row r="2" spans="1:6" s="258" customFormat="1" ht="15" customHeight="1">
      <c r="A2" s="255">
        <f>Alunos!A1</f>
        <v>0</v>
      </c>
      <c r="B2" s="255"/>
      <c r="C2" s="256"/>
      <c r="D2" s="257"/>
      <c r="E2" s="256"/>
      <c r="F2" s="135"/>
    </row>
    <row r="3" spans="1:6" s="258" customFormat="1" ht="15" customHeight="1">
      <c r="A3" s="259">
        <f>Alunos!A2</f>
        <v>0</v>
      </c>
      <c r="B3" s="259"/>
      <c r="D3" s="257"/>
      <c r="F3" s="135"/>
    </row>
    <row r="4" spans="1:6" s="128" customFormat="1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s="128" customFormat="1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s="128" customFormat="1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s="128" customFormat="1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s="128" customFormat="1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s="128" customFormat="1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s="128" customFormat="1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s="128" customFormat="1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s="128" customFormat="1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s="128" customFormat="1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s="128" customFormat="1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s="128" customFormat="1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s="128" customFormat="1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s="128" customFormat="1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s="128" customFormat="1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s="128" customFormat="1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64" customFormat="1" ht="14.25" customHeight="1">
      <c r="A20" s="260" t="s">
        <v>345</v>
      </c>
      <c r="B20" s="261" t="s">
        <v>342</v>
      </c>
      <c r="C20" s="261" t="s">
        <v>340</v>
      </c>
      <c r="D20" s="262" t="s">
        <v>403</v>
      </c>
      <c r="E20" s="263"/>
      <c r="F20" s="236" t="s">
        <v>404</v>
      </c>
    </row>
    <row r="21" spans="1:6" s="264" customFormat="1" ht="19.5" customHeight="1">
      <c r="A21" s="260"/>
      <c r="B21" s="261"/>
      <c r="C21" s="261"/>
      <c r="D21" s="265" t="s">
        <v>405</v>
      </c>
      <c r="E21" s="266"/>
      <c r="F21" s="240" t="s">
        <v>406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4"/>
      <c r="F22" s="245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4"/>
      <c r="F23" s="245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4"/>
      <c r="F24" s="245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4"/>
      <c r="F25" s="245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4"/>
      <c r="F26" s="245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4"/>
      <c r="F27" s="245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4"/>
      <c r="F28" s="245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4"/>
      <c r="F29" s="245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4"/>
      <c r="F30" s="245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4"/>
      <c r="F31" s="245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4"/>
      <c r="F32" s="245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4"/>
      <c r="F33" s="245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4"/>
      <c r="F34" s="245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4"/>
      <c r="F35" s="245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4"/>
      <c r="F36" s="245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4"/>
      <c r="F37" s="245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4"/>
      <c r="F38" s="245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4"/>
      <c r="F39" s="245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4"/>
      <c r="F40" s="245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49"/>
      <c r="F41" s="250"/>
    </row>
    <row r="42" spans="1:6" ht="19.5" customHeight="1">
      <c r="A42" s="271" t="s">
        <v>407</v>
      </c>
      <c r="B42" s="271"/>
      <c r="C42" s="271"/>
      <c r="D42" s="271"/>
      <c r="E42" s="271"/>
      <c r="F42" s="271"/>
    </row>
  </sheetData>
  <sheetProtection selectLockedCells="1" selectUnlockedCells="1"/>
  <mergeCells count="5">
    <mergeCell ref="A1:G1"/>
    <mergeCell ref="A20:A21"/>
    <mergeCell ref="B20:B21"/>
    <mergeCell ref="C20:C21"/>
    <mergeCell ref="A42:F42"/>
  </mergeCells>
  <dataValidations count="1">
    <dataValidation errorStyle="information" type="list" allowBlank="1" errorTitle="Recursos Padrão" error="Se preferir use os recursos da lista padrão" sqref="F22:F41">
      <formula1>Des_Ped_2!$F$4:$F$19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27.8515625" style="128" customWidth="1"/>
    <col min="6" max="6" width="4.7109375" style="128" customWidth="1"/>
    <col min="7" max="7" width="3.8515625" style="128" customWidth="1"/>
    <col min="8" max="8" width="6.8515625" style="128" customWidth="1"/>
    <col min="9" max="9" width="120.7109375" style="128" customWidth="1"/>
    <col min="10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4" s="135" customFormat="1" ht="15" customHeight="1">
      <c r="A2" s="41">
        <f>Alunos!A1</f>
        <v>0</v>
      </c>
      <c r="B2" s="41"/>
      <c r="C2" s="131"/>
      <c r="D2" s="230"/>
    </row>
    <row r="3" spans="1:5" s="135" customFormat="1" ht="15" customHeight="1">
      <c r="A3" s="42">
        <f>Alunos!A2</f>
        <v>0</v>
      </c>
      <c r="B3" s="42"/>
      <c r="D3" s="230"/>
      <c r="E3" s="128"/>
    </row>
    <row r="4" spans="1:5" ht="12.75" customHeight="1" hidden="1">
      <c r="A4" s="231"/>
      <c r="B4" s="231"/>
      <c r="C4" s="231"/>
      <c r="D4" s="231"/>
      <c r="E4" s="128">
        <f>Geral!C296</f>
        <v>0</v>
      </c>
    </row>
    <row r="5" spans="1:5" ht="12.75" customHeight="1" hidden="1">
      <c r="A5" s="231"/>
      <c r="B5" s="231"/>
      <c r="C5" s="231"/>
      <c r="D5" s="231"/>
      <c r="E5" s="128">
        <f>Geral!C297</f>
        <v>0</v>
      </c>
    </row>
    <row r="6" spans="1:5" ht="12.75" customHeight="1" hidden="1">
      <c r="A6" s="231"/>
      <c r="B6" s="231"/>
      <c r="C6" s="231"/>
      <c r="D6" s="231"/>
      <c r="E6" s="128">
        <f>Geral!C298</f>
        <v>0</v>
      </c>
    </row>
    <row r="7" spans="1:5" ht="12.75" customHeight="1" hidden="1">
      <c r="A7" s="231"/>
      <c r="B7" s="231"/>
      <c r="C7" s="231"/>
      <c r="D7" s="231"/>
      <c r="E7" s="128">
        <f>Geral!C299</f>
        <v>0</v>
      </c>
    </row>
    <row r="8" spans="1:5" ht="12.75" customHeight="1" hidden="1">
      <c r="A8" s="231"/>
      <c r="B8" s="231"/>
      <c r="C8" s="231"/>
      <c r="D8" s="231"/>
      <c r="E8" s="128">
        <f>Geral!C300</f>
        <v>0</v>
      </c>
    </row>
    <row r="9" spans="1:5" ht="12.75" customHeight="1" hidden="1">
      <c r="A9" s="231"/>
      <c r="B9" s="231"/>
      <c r="C9" s="231"/>
      <c r="D9" s="231"/>
      <c r="E9" s="128">
        <f>Geral!C301</f>
        <v>0</v>
      </c>
    </row>
    <row r="10" spans="1:5" ht="12.75" customHeight="1" hidden="1">
      <c r="A10" s="231"/>
      <c r="B10" s="231"/>
      <c r="C10" s="231"/>
      <c r="D10" s="231"/>
      <c r="E10" s="128">
        <f>Geral!C302</f>
        <v>0</v>
      </c>
    </row>
    <row r="11" spans="1:5" ht="12.75" customHeight="1" hidden="1">
      <c r="A11" s="231"/>
      <c r="B11" s="231"/>
      <c r="C11" s="231"/>
      <c r="D11" s="231"/>
      <c r="E11" s="128">
        <f>Geral!C303</f>
        <v>0</v>
      </c>
    </row>
    <row r="12" spans="1:5" ht="12.75" customHeight="1" hidden="1">
      <c r="A12" s="231"/>
      <c r="B12" s="231"/>
      <c r="C12" s="231"/>
      <c r="D12" s="231"/>
      <c r="E12" s="128">
        <f>Geral!C304</f>
        <v>0</v>
      </c>
    </row>
    <row r="13" spans="1:5" ht="12.75" customHeight="1" hidden="1">
      <c r="A13" s="231"/>
      <c r="B13" s="231"/>
      <c r="C13" s="231"/>
      <c r="D13" s="231"/>
      <c r="E13" s="128">
        <f>Geral!C305</f>
        <v>0</v>
      </c>
    </row>
    <row r="14" spans="1:5" ht="12.75" customHeight="1" hidden="1">
      <c r="A14" s="231"/>
      <c r="B14" s="231"/>
      <c r="C14" s="231"/>
      <c r="D14" s="231"/>
      <c r="E14" s="128">
        <f>Geral!C306</f>
        <v>0</v>
      </c>
    </row>
    <row r="15" spans="1:5" ht="12.75" customHeight="1" hidden="1">
      <c r="A15" s="231"/>
      <c r="B15" s="231"/>
      <c r="C15" s="231"/>
      <c r="D15" s="231"/>
      <c r="E15" s="128">
        <f>Geral!C307</f>
        <v>0</v>
      </c>
    </row>
    <row r="16" spans="1:5" ht="12.75" customHeight="1" hidden="1">
      <c r="A16" s="231"/>
      <c r="B16" s="231"/>
      <c r="C16" s="231"/>
      <c r="D16" s="231"/>
      <c r="E16" s="128">
        <f>Geral!C315</f>
        <v>0</v>
      </c>
    </row>
    <row r="17" spans="1:5" ht="12.75" customHeight="1" hidden="1">
      <c r="A17" s="231"/>
      <c r="B17" s="231"/>
      <c r="C17" s="231"/>
      <c r="D17" s="231"/>
      <c r="E17" s="128">
        <f>Geral!C316</f>
        <v>0</v>
      </c>
    </row>
    <row r="18" spans="1:5" ht="12.75" customHeight="1" hidden="1">
      <c r="A18" s="231"/>
      <c r="B18" s="231"/>
      <c r="C18" s="231"/>
      <c r="D18" s="231"/>
      <c r="E18" s="128">
        <f>Geral!C317</f>
        <v>0</v>
      </c>
    </row>
    <row r="19" spans="1:5" ht="12.75" customHeight="1" hidden="1">
      <c r="A19" s="231"/>
      <c r="B19" s="231"/>
      <c r="C19" s="231"/>
      <c r="D19" s="231"/>
      <c r="E19" s="128">
        <f>Geral!C318</f>
        <v>0</v>
      </c>
    </row>
    <row r="20" spans="1:5" s="237" customFormat="1" ht="14.25" customHeight="1">
      <c r="A20" s="232" t="s">
        <v>345</v>
      </c>
      <c r="B20" s="233" t="s">
        <v>342</v>
      </c>
      <c r="C20" s="233" t="s">
        <v>340</v>
      </c>
      <c r="D20" s="234" t="s">
        <v>408</v>
      </c>
      <c r="E20" s="236" t="s">
        <v>409</v>
      </c>
    </row>
    <row r="21" spans="1:5" s="237" customFormat="1" ht="19.5" customHeight="1">
      <c r="A21" s="232"/>
      <c r="B21" s="233"/>
      <c r="C21" s="233"/>
      <c r="D21" s="238" t="s">
        <v>410</v>
      </c>
      <c r="E21" s="240" t="s">
        <v>406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5"/>
      <c r="F22" s="272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5"/>
      <c r="F23" s="272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5"/>
      <c r="F24" s="272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5"/>
      <c r="F25" s="272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5"/>
      <c r="F26" s="272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5"/>
      <c r="F27" s="272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5"/>
      <c r="F28" s="272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5"/>
      <c r="F29" s="272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5"/>
      <c r="F30" s="272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5"/>
      <c r="F31" s="272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5"/>
      <c r="F32" s="272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5"/>
      <c r="F33" s="272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5"/>
      <c r="F34" s="272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5"/>
      <c r="F35" s="272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5"/>
      <c r="F36" s="272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5"/>
      <c r="F37" s="272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5"/>
      <c r="F38" s="272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5"/>
      <c r="F39" s="272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5"/>
      <c r="F40" s="272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50"/>
      <c r="F41" s="272"/>
    </row>
    <row r="42" spans="1:5" ht="19.5" customHeight="1">
      <c r="A42" s="251" t="s">
        <v>407</v>
      </c>
      <c r="B42" s="251"/>
      <c r="C42" s="251"/>
      <c r="D42" s="251"/>
      <c r="E42" s="25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Moecke</dc:creator>
  <cp:keywords/>
  <dc:description/>
  <cp:lastModifiedBy/>
  <dcterms:created xsi:type="dcterms:W3CDTF">2012-09-29T13:15:25Z</dcterms:created>
  <dcterms:modified xsi:type="dcterms:W3CDTF">2015-11-17T16:43:15Z</dcterms:modified>
  <cp:category/>
  <cp:version/>
  <cp:contentType/>
  <cp:contentStatus/>
  <cp:revision>8</cp:revision>
</cp:coreProperties>
</file>