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o_carga_termica" sheetId="1" r:id="rId1"/>
    <sheet name="dados_produtos" sheetId="2" state="hidden" r:id="rId2"/>
    <sheet name="tabela_9" sheetId="3" state="hidden" r:id="rId3"/>
    <sheet name="tab_7" sheetId="4" state="hidden" r:id="rId4"/>
    <sheet name="calculo_rapido" sheetId="5" state="hidden" r:id="rId5"/>
    <sheet name="insolacao" sheetId="6" state="hidden" r:id="rId6"/>
  </sheets>
  <definedNames>
    <definedName name="A">'calculo_carga_termica'!$H$17</definedName>
    <definedName name="_xlnm.Print_Area" localSheetId="0">'calculo_carga_termica'!$A$1:$I$48</definedName>
    <definedName name="dT">'calculo_carga_termica'!$C$28</definedName>
    <definedName name="dT_insol">'calculo_carga_termica'!$C$30</definedName>
    <definedName name="dx">'calculo_carga_termica'!$C$29</definedName>
    <definedName name="k">'calculo_carga_termica'!$D$10</definedName>
  </definedNames>
  <calcPr fullCalcOnLoad="1"/>
</workbook>
</file>

<file path=xl/sharedStrings.xml><?xml version="1.0" encoding="utf-8"?>
<sst xmlns="http://schemas.openxmlformats.org/spreadsheetml/2006/main" count="248" uniqueCount="189">
  <si>
    <t xml:space="preserve">FORMULÁRIO PARA CÁLCULO DE CARGA TÉRMICA </t>
  </si>
  <si>
    <t>produto</t>
  </si>
  <si>
    <t>quantidade armazenada</t>
  </si>
  <si>
    <t>TBS</t>
  </si>
  <si>
    <t>UR</t>
  </si>
  <si>
    <t>densidade de estocagem=</t>
  </si>
  <si>
    <t>insolação =</t>
  </si>
  <si>
    <t>UR interna</t>
  </si>
  <si>
    <t>T interna</t>
  </si>
  <si>
    <t>tempo de estocagem</t>
  </si>
  <si>
    <t>%</t>
  </si>
  <si>
    <t>kg</t>
  </si>
  <si>
    <t>m</t>
  </si>
  <si>
    <t>tab 9</t>
  </si>
  <si>
    <t>tab 1 - dados das cidades</t>
  </si>
  <si>
    <t>Cidade</t>
  </si>
  <si>
    <t>TBU</t>
  </si>
  <si>
    <t>Fpolis</t>
  </si>
  <si>
    <t>Curitiba</t>
  </si>
  <si>
    <t>Londrina</t>
  </si>
  <si>
    <t>P. Alegre</t>
  </si>
  <si>
    <t>Sta. Maria</t>
  </si>
  <si>
    <t>Rio Grande</t>
  </si>
  <si>
    <t>Pelotas</t>
  </si>
  <si>
    <t>Caxias do Sul</t>
  </si>
  <si>
    <t>Blumenau</t>
  </si>
  <si>
    <t>CARNES</t>
  </si>
  <si>
    <t>OVOS</t>
  </si>
  <si>
    <t>FRUTAS</t>
  </si>
  <si>
    <t>LIXO</t>
  </si>
  <si>
    <t>FRANGO</t>
  </si>
  <si>
    <t>calor específico</t>
  </si>
  <si>
    <r>
      <t>Movimentação diária em kg/m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de área de piso</t>
    </r>
  </si>
  <si>
    <t>calor de respiração</t>
  </si>
  <si>
    <t xml:space="preserve">TEMP. DE ENTRADA </t>
  </si>
  <si>
    <t xml:space="preserve">TEMP. INTERNA </t>
  </si>
  <si>
    <t xml:space="preserve">ESPESSURA </t>
  </si>
  <si>
    <t>LATICÍCINIOS</t>
  </si>
  <si>
    <t>VERDURAS</t>
  </si>
  <si>
    <t>CONGELADOS</t>
  </si>
  <si>
    <t>código</t>
  </si>
  <si>
    <t>tipo isolante</t>
  </si>
  <si>
    <t>eps</t>
  </si>
  <si>
    <t>pur</t>
  </si>
  <si>
    <t>carnes</t>
  </si>
  <si>
    <t>laticinios</t>
  </si>
  <si>
    <t>verduras</t>
  </si>
  <si>
    <t>congelados</t>
  </si>
  <si>
    <t>ovos</t>
  </si>
  <si>
    <t>frutas</t>
  </si>
  <si>
    <t>lixo</t>
  </si>
  <si>
    <t>frango</t>
  </si>
  <si>
    <t>pol</t>
  </si>
  <si>
    <t>umidade relativa na câmara</t>
  </si>
  <si>
    <t>360 dias</t>
  </si>
  <si>
    <t>10 dias</t>
  </si>
  <si>
    <t>30 dias</t>
  </si>
  <si>
    <t>T entrada</t>
  </si>
  <si>
    <t>dimensões</t>
  </si>
  <si>
    <t>condução</t>
  </si>
  <si>
    <t>infiltração</t>
  </si>
  <si>
    <t>iluminação</t>
  </si>
  <si>
    <t>motores</t>
  </si>
  <si>
    <t>pessoas</t>
  </si>
  <si>
    <t xml:space="preserve">       cor =</t>
  </si>
  <si>
    <r>
      <t>o</t>
    </r>
    <r>
      <rPr>
        <sz val="10"/>
        <rFont val="Arial"/>
        <family val="0"/>
      </rPr>
      <t>C</t>
    </r>
  </si>
  <si>
    <r>
      <t>kg/m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</si>
  <si>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</si>
  <si>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k</t>
  </si>
  <si>
    <t>A</t>
  </si>
  <si>
    <t>dT</t>
  </si>
  <si>
    <t>dx</t>
  </si>
  <si>
    <t>n</t>
  </si>
  <si>
    <t>V</t>
  </si>
  <si>
    <t>q removido</t>
  </si>
  <si>
    <t>camara</t>
  </si>
  <si>
    <t>5x2x2,5</t>
  </si>
  <si>
    <t>4x3x2,5</t>
  </si>
  <si>
    <t>5x3x2,5</t>
  </si>
  <si>
    <t>area</t>
  </si>
  <si>
    <t>volume</t>
  </si>
  <si>
    <t>5x4x2,5</t>
  </si>
  <si>
    <t>piso</t>
  </si>
  <si>
    <t xml:space="preserve">                         isolante</t>
  </si>
  <si>
    <t xml:space="preserve">                             k=</t>
  </si>
  <si>
    <t xml:space="preserve">                  espessura=</t>
  </si>
  <si>
    <t xml:space="preserve">       movimento diário</t>
  </si>
  <si>
    <t xml:space="preserve">                 produto</t>
  </si>
  <si>
    <t xml:space="preserve">   tempo de estocagem</t>
  </si>
  <si>
    <r>
      <t>V câmara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</si>
  <si>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Ti &lt; 0</t>
  </si>
  <si>
    <t>Ti &gt; 0</t>
  </si>
  <si>
    <t>T</t>
  </si>
  <si>
    <t>qmet</t>
  </si>
  <si>
    <t>Tinterna</t>
  </si>
  <si>
    <t>METABOLISMO</t>
  </si>
  <si>
    <t>INDICE</t>
  </si>
  <si>
    <t>kcal</t>
  </si>
  <si>
    <t>kcal/h</t>
  </si>
  <si>
    <t>kJ</t>
  </si>
  <si>
    <t>Btu</t>
  </si>
  <si>
    <t>kW</t>
  </si>
  <si>
    <t>Btu/h</t>
  </si>
  <si>
    <t>TR</t>
  </si>
  <si>
    <t>Câmaras - tamanho</t>
  </si>
  <si>
    <t xml:space="preserve">          m</t>
  </si>
  <si>
    <t xml:space="preserve">          c</t>
  </si>
  <si>
    <t xml:space="preserve">        dT</t>
  </si>
  <si>
    <t xml:space="preserve">    Q resp</t>
  </si>
  <si>
    <t>PEIXE com gelo</t>
  </si>
  <si>
    <t>peixe com gelo</t>
  </si>
  <si>
    <r>
      <t>m</t>
    </r>
    <r>
      <rPr>
        <vertAlign val="superscript"/>
        <sz val="10"/>
        <rFont val="Arial"/>
        <family val="2"/>
      </rPr>
      <t>3</t>
    </r>
  </si>
  <si>
    <t>Qmotores</t>
  </si>
  <si>
    <t xml:space="preserve">       Qlat</t>
  </si>
  <si>
    <t xml:space="preserve">      c dc</t>
  </si>
  <si>
    <t xml:space="preserve">     dT dc</t>
  </si>
  <si>
    <t xml:space="preserve">              Pf = </t>
  </si>
  <si>
    <t xml:space="preserve">         Q total =</t>
  </si>
  <si>
    <t>temp</t>
  </si>
  <si>
    <t>Fazer duas procuras, uma em cada tabela</t>
  </si>
  <si>
    <t>ur</t>
  </si>
  <si>
    <t xml:space="preserve">e depois escolher qual das duas é </t>
  </si>
  <si>
    <t>t interna</t>
  </si>
  <si>
    <t>a correta em função da temperatura</t>
  </si>
  <si>
    <t>qremovido</t>
  </si>
  <si>
    <t>interna da câmara...</t>
  </si>
  <si>
    <t>UR  %</t>
  </si>
  <si>
    <t>Ajuste da carga térmica para cálculo rápido</t>
  </si>
  <si>
    <t>Perfeito, parabéns Rogério Vilain...</t>
  </si>
  <si>
    <t xml:space="preserve">volume </t>
  </si>
  <si>
    <t>carga termica</t>
  </si>
  <si>
    <t>2x1,5x2,5</t>
  </si>
  <si>
    <t>carga</t>
  </si>
  <si>
    <t>erro!</t>
  </si>
  <si>
    <t>linear</t>
  </si>
  <si>
    <t>PIR</t>
  </si>
  <si>
    <t>PIR - Projeto de Sistemas de Refrigeração</t>
  </si>
  <si>
    <t>professor: rogério vilain</t>
  </si>
  <si>
    <t>módulo 3</t>
  </si>
  <si>
    <t xml:space="preserve">                área minima =</t>
  </si>
  <si>
    <t xml:space="preserve">            só o amor constrói...</t>
  </si>
  <si>
    <r>
      <t xml:space="preserve">kcal/h m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</si>
  <si>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      cidade</t>
  </si>
  <si>
    <t xml:space="preserve">     dT insol</t>
  </si>
  <si>
    <t>uso da tabela 9</t>
  </si>
  <si>
    <t>corrigida</t>
  </si>
  <si>
    <t>Qremovido</t>
  </si>
  <si>
    <t>Qacima 0</t>
  </si>
  <si>
    <t>Qabaixo 0</t>
  </si>
  <si>
    <t>temp int</t>
  </si>
  <si>
    <t>temp corr.</t>
  </si>
  <si>
    <t xml:space="preserve">  q metab.</t>
  </si>
  <si>
    <t>temp de congelamento</t>
  </si>
  <si>
    <t>horas</t>
  </si>
  <si>
    <t xml:space="preserve">               N=</t>
  </si>
  <si>
    <t xml:space="preserve">   como a camara opera a </t>
  </si>
  <si>
    <t xml:space="preserve">   devemos usar degelo:</t>
  </si>
  <si>
    <t xml:space="preserve">               área superficial =</t>
  </si>
  <si>
    <t xml:space="preserve">                         volume =</t>
  </si>
  <si>
    <t>orientacao</t>
  </si>
  <si>
    <t>escura</t>
  </si>
  <si>
    <t>media</t>
  </si>
  <si>
    <t>clara</t>
  </si>
  <si>
    <t>Leste/oeste</t>
  </si>
  <si>
    <t>NE/NO</t>
  </si>
  <si>
    <t>Norte</t>
  </si>
  <si>
    <t>forro</t>
  </si>
  <si>
    <t>nenhuma</t>
  </si>
  <si>
    <t>e congelados como produto</t>
  </si>
  <si>
    <t>somente para exercício 5 - frango congelado</t>
  </si>
  <si>
    <t>6x4,5x2,5</t>
  </si>
  <si>
    <t>6x5x2,5</t>
  </si>
  <si>
    <t>6x4x2,5</t>
  </si>
  <si>
    <t>2x2x2,5</t>
  </si>
  <si>
    <t>3x2x2,5</t>
  </si>
  <si>
    <t>4x2,2x2,5</t>
  </si>
  <si>
    <t>4x3,5x2,5</t>
  </si>
  <si>
    <t>6x3x2,5</t>
  </si>
  <si>
    <t>8x6,5x2,5</t>
  </si>
  <si>
    <t>7x5x2,5</t>
  </si>
  <si>
    <t xml:space="preserve">largura </t>
  </si>
  <si>
    <t>comprimento</t>
  </si>
  <si>
    <t>TABELA 9</t>
  </si>
  <si>
    <t>2x1x2,5</t>
  </si>
  <si>
    <t>2,5x2x2,5</t>
  </si>
  <si>
    <t>4x2x2,5</t>
  </si>
  <si>
    <t>4x2,5x2,5</t>
  </si>
  <si>
    <t>4,5x3,5x2,5</t>
  </si>
  <si>
    <t>8x4,5x2,5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</si>
</sst>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0.00000"/>
    <numFmt numFmtId="182" formatCode="0.0000"/>
    <numFmt numFmtId="183" formatCode="0.000"/>
  </numFmts>
  <fonts count="19">
    <font>
      <sz val="10"/>
      <name val="Arial"/>
      <family val="0"/>
    </font>
    <font>
      <vertAlign val="superscript"/>
      <sz val="10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23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1" xfId="0" applyFill="1" applyBorder="1" applyAlignment="1">
      <alignment/>
    </xf>
    <xf numFmtId="0" fontId="0" fillId="0" borderId="21" xfId="0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15" xfId="0" applyNumberFormat="1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3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5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4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7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23" xfId="0" applyBorder="1" applyAlignment="1">
      <alignment/>
    </xf>
    <xf numFmtId="0" fontId="16" fillId="0" borderId="0" xfId="0" applyFont="1" applyAlignment="1">
      <alignment/>
    </xf>
    <xf numFmtId="1" fontId="12" fillId="3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17" fillId="2" borderId="20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2" fillId="8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13" fillId="6" borderId="0" xfId="0" applyFont="1" applyFill="1" applyAlignment="1">
      <alignment/>
    </xf>
    <xf numFmtId="0" fontId="12" fillId="2" borderId="0" xfId="0" applyFont="1" applyFill="1" applyAlignment="1">
      <alignment vertical="top"/>
    </xf>
    <xf numFmtId="180" fontId="0" fillId="6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1" fontId="0" fillId="2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1" fontId="0" fillId="2" borderId="30" xfId="0" applyNumberFormat="1" applyFill="1" applyBorder="1" applyAlignment="1">
      <alignment/>
    </xf>
    <xf numFmtId="0" fontId="0" fillId="2" borderId="31" xfId="0" applyFill="1" applyBorder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1" fontId="0" fillId="0" borderId="32" xfId="0" applyNumberFormat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2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2" fillId="6" borderId="1" xfId="0" applyFont="1" applyFill="1" applyBorder="1" applyAlignment="1" applyProtection="1">
      <alignment/>
      <protection locked="0"/>
    </xf>
    <xf numFmtId="0" fontId="0" fillId="6" borderId="1" xfId="0" applyFill="1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 vertical="top"/>
    </xf>
    <xf numFmtId="0" fontId="1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12" fillId="0" borderId="8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180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calculo_rapido!$D$4</c:f>
              <c:strCache>
                <c:ptCount val="1"/>
                <c:pt idx="0">
                  <c:v>carga termica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calculo_rapido!$C$5:$C$15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calculo_rapido!$D$5:$D$15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3364932"/>
        <c:axId val="54740069"/>
      </c:scatterChart>
      <c:val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</c:valAx>
      <c:valAx>
        <c:axId val="5474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calculo_rapido!$D$21</c:f>
              <c:strCache>
                <c:ptCount val="1"/>
                <c:pt idx="0">
                  <c:v>carga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calculo_rapido!$C$22:$C$32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calculo_rapido!$D$22:$D$32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2898574"/>
        <c:axId val="4760575"/>
      </c:scatterChart>
      <c:val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crossBetween val="midCat"/>
        <c:dispUnits/>
      </c:valAx>
      <c:valAx>
        <c:axId val="4760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19</xdr:row>
      <xdr:rowOff>38100</xdr:rowOff>
    </xdr:from>
    <xdr:to>
      <xdr:col>8</xdr:col>
      <xdr:colOff>419100</xdr:colOff>
      <xdr:row>21</xdr:row>
      <xdr:rowOff>66675</xdr:rowOff>
    </xdr:to>
    <xdr:grpSp>
      <xdr:nvGrpSpPr>
        <xdr:cNvPr id="1" name="Group 88"/>
        <xdr:cNvGrpSpPr>
          <a:grpSpLocks/>
        </xdr:cNvGrpSpPr>
      </xdr:nvGrpSpPr>
      <xdr:grpSpPr>
        <a:xfrm>
          <a:off x="5286375" y="3467100"/>
          <a:ext cx="276225" cy="352425"/>
          <a:chOff x="832" y="402"/>
          <a:chExt cx="37" cy="5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843" y="402"/>
            <a:ext cx="13" cy="1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832" y="413"/>
            <a:ext cx="14" cy="12"/>
          </a:xfrm>
          <a:custGeom>
            <a:pathLst>
              <a:path h="49" w="54">
                <a:moveTo>
                  <a:pt x="54" y="8"/>
                </a:moveTo>
                <a:lnTo>
                  <a:pt x="48" y="0"/>
                </a:lnTo>
                <a:lnTo>
                  <a:pt x="0" y="41"/>
                </a:lnTo>
                <a:lnTo>
                  <a:pt x="7" y="49"/>
                </a:lnTo>
                <a:lnTo>
                  <a:pt x="54" y="8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832" y="424"/>
            <a:ext cx="4" cy="5"/>
          </a:xfrm>
          <a:custGeom>
            <a:pathLst>
              <a:path h="21" w="18">
                <a:moveTo>
                  <a:pt x="8" y="0"/>
                </a:moveTo>
                <a:lnTo>
                  <a:pt x="0" y="7"/>
                </a:lnTo>
                <a:lnTo>
                  <a:pt x="10" y="21"/>
                </a:lnTo>
                <a:lnTo>
                  <a:pt x="18" y="15"/>
                </a:lnTo>
                <a:lnTo>
                  <a:pt x="8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836" y="421"/>
            <a:ext cx="9" cy="9"/>
          </a:xfrm>
          <a:custGeom>
            <a:pathLst>
              <a:path h="34" w="40">
                <a:moveTo>
                  <a:pt x="0" y="26"/>
                </a:moveTo>
                <a:lnTo>
                  <a:pt x="5" y="34"/>
                </a:lnTo>
                <a:lnTo>
                  <a:pt x="40" y="8"/>
                </a:lnTo>
                <a:lnTo>
                  <a:pt x="35" y="0"/>
                </a:lnTo>
                <a:lnTo>
                  <a:pt x="0" y="26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836" y="424"/>
            <a:ext cx="10" cy="28"/>
          </a:xfrm>
          <a:custGeom>
            <a:pathLst>
              <a:path h="112" w="41">
                <a:moveTo>
                  <a:pt x="41" y="3"/>
                </a:moveTo>
                <a:lnTo>
                  <a:pt x="32" y="0"/>
                </a:lnTo>
                <a:lnTo>
                  <a:pt x="0" y="110"/>
                </a:lnTo>
                <a:lnTo>
                  <a:pt x="9" y="112"/>
                </a:lnTo>
                <a:lnTo>
                  <a:pt x="41" y="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837" y="451"/>
            <a:ext cx="8" cy="2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845" y="437"/>
            <a:ext cx="7" cy="16"/>
          </a:xfrm>
          <a:custGeom>
            <a:pathLst>
              <a:path h="65" w="28">
                <a:moveTo>
                  <a:pt x="0" y="63"/>
                </a:moveTo>
                <a:lnTo>
                  <a:pt x="9" y="65"/>
                </a:lnTo>
                <a:lnTo>
                  <a:pt x="28" y="2"/>
                </a:lnTo>
                <a:lnTo>
                  <a:pt x="19" y="0"/>
                </a:lnTo>
                <a:lnTo>
                  <a:pt x="0" y="6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849" y="435"/>
            <a:ext cx="8" cy="17"/>
          </a:xfrm>
          <a:custGeom>
            <a:pathLst>
              <a:path h="68" w="32">
                <a:moveTo>
                  <a:pt x="9" y="0"/>
                </a:moveTo>
                <a:lnTo>
                  <a:pt x="0" y="2"/>
                </a:lnTo>
                <a:lnTo>
                  <a:pt x="23" y="68"/>
                </a:lnTo>
                <a:lnTo>
                  <a:pt x="32" y="65"/>
                </a:lnTo>
                <a:lnTo>
                  <a:pt x="9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856" y="451"/>
            <a:ext cx="7" cy="2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855" y="425"/>
            <a:ext cx="10" cy="27"/>
          </a:xfrm>
          <a:custGeom>
            <a:pathLst>
              <a:path h="111" w="39">
                <a:moveTo>
                  <a:pt x="9" y="0"/>
                </a:moveTo>
                <a:lnTo>
                  <a:pt x="0" y="3"/>
                </a:lnTo>
                <a:lnTo>
                  <a:pt x="30" y="111"/>
                </a:lnTo>
                <a:lnTo>
                  <a:pt x="39" y="108"/>
                </a:lnTo>
                <a:lnTo>
                  <a:pt x="9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854" y="414"/>
            <a:ext cx="15" cy="12"/>
          </a:xfrm>
          <a:custGeom>
            <a:pathLst>
              <a:path h="46" w="58">
                <a:moveTo>
                  <a:pt x="6" y="0"/>
                </a:moveTo>
                <a:lnTo>
                  <a:pt x="0" y="8"/>
                </a:lnTo>
                <a:lnTo>
                  <a:pt x="52" y="46"/>
                </a:lnTo>
                <a:lnTo>
                  <a:pt x="58" y="38"/>
                </a:lnTo>
                <a:lnTo>
                  <a:pt x="6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864" y="424"/>
            <a:ext cx="5" cy="5"/>
          </a:xfrm>
          <a:custGeom>
            <a:pathLst>
              <a:path h="19" w="19">
                <a:moveTo>
                  <a:pt x="19" y="6"/>
                </a:moveTo>
                <a:lnTo>
                  <a:pt x="12" y="0"/>
                </a:lnTo>
                <a:lnTo>
                  <a:pt x="0" y="13"/>
                </a:lnTo>
                <a:lnTo>
                  <a:pt x="8" y="19"/>
                </a:lnTo>
                <a:lnTo>
                  <a:pt x="19" y="6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854" y="421"/>
            <a:ext cx="11" cy="9"/>
          </a:xfrm>
          <a:custGeom>
            <a:pathLst>
              <a:path h="34" w="42">
                <a:moveTo>
                  <a:pt x="37" y="34"/>
                </a:moveTo>
                <a:lnTo>
                  <a:pt x="42" y="26"/>
                </a:lnTo>
                <a:lnTo>
                  <a:pt x="5" y="0"/>
                </a:lnTo>
                <a:lnTo>
                  <a:pt x="0" y="8"/>
                </a:lnTo>
                <a:lnTo>
                  <a:pt x="37" y="3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19</xdr:row>
      <xdr:rowOff>66675</xdr:rowOff>
    </xdr:from>
    <xdr:to>
      <xdr:col>6</xdr:col>
      <xdr:colOff>514350</xdr:colOff>
      <xdr:row>21</xdr:row>
      <xdr:rowOff>57150</xdr:rowOff>
    </xdr:to>
    <xdr:grpSp>
      <xdr:nvGrpSpPr>
        <xdr:cNvPr id="15" name="Group 127"/>
        <xdr:cNvGrpSpPr>
          <a:grpSpLocks/>
        </xdr:cNvGrpSpPr>
      </xdr:nvGrpSpPr>
      <xdr:grpSpPr>
        <a:xfrm>
          <a:off x="4048125" y="3495675"/>
          <a:ext cx="161925" cy="314325"/>
          <a:chOff x="369" y="359"/>
          <a:chExt cx="17" cy="33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369" y="368"/>
            <a:ext cx="17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4" y="359"/>
            <a:ext cx="7" cy="1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75" y="360"/>
            <a:ext cx="6" cy="4"/>
          </a:xfrm>
          <a:custGeom>
            <a:pathLst>
              <a:path h="14" w="24">
                <a:moveTo>
                  <a:pt x="0" y="4"/>
                </a:moveTo>
                <a:lnTo>
                  <a:pt x="1" y="14"/>
                </a:lnTo>
                <a:lnTo>
                  <a:pt x="24" y="10"/>
                </a:lnTo>
                <a:lnTo>
                  <a:pt x="23" y="0"/>
                </a:lnTo>
                <a:lnTo>
                  <a:pt x="0" y="4"/>
                </a:lnTo>
                <a:close/>
              </a:path>
            </a:pathLst>
          </a:cu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75" y="364"/>
            <a:ext cx="6" cy="4"/>
          </a:xfrm>
          <a:custGeom>
            <a:pathLst>
              <a:path h="17" w="25">
                <a:moveTo>
                  <a:pt x="0" y="8"/>
                </a:moveTo>
                <a:lnTo>
                  <a:pt x="2" y="17"/>
                </a:lnTo>
                <a:lnTo>
                  <a:pt x="25" y="8"/>
                </a:lnTo>
                <a:lnTo>
                  <a:pt x="23" y="0"/>
                </a:lnTo>
                <a:lnTo>
                  <a:pt x="0" y="8"/>
                </a:lnTo>
                <a:close/>
              </a:path>
            </a:pathLst>
          </a:cu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18</xdr:row>
      <xdr:rowOff>133350</xdr:rowOff>
    </xdr:from>
    <xdr:to>
      <xdr:col>7</xdr:col>
      <xdr:colOff>523875</xdr:colOff>
      <xdr:row>20</xdr:row>
      <xdr:rowOff>114300</xdr:rowOff>
    </xdr:to>
    <xdr:grpSp>
      <xdr:nvGrpSpPr>
        <xdr:cNvPr id="20" name="Group 87"/>
        <xdr:cNvGrpSpPr>
          <a:grpSpLocks/>
        </xdr:cNvGrpSpPr>
      </xdr:nvGrpSpPr>
      <xdr:grpSpPr>
        <a:xfrm>
          <a:off x="4714875" y="3400425"/>
          <a:ext cx="342900" cy="304800"/>
          <a:chOff x="753" y="418"/>
          <a:chExt cx="43" cy="35"/>
        </a:xfrm>
        <a:solidFill>
          <a:srgbClr val="FFFFFF"/>
        </a:solidFill>
      </xdr:grpSpPr>
      <xdr:sp>
        <xdr:nvSpPr>
          <xdr:cNvPr id="21" name="AutoShape 20"/>
          <xdr:cNvSpPr>
            <a:spLocks/>
          </xdr:cNvSpPr>
        </xdr:nvSpPr>
        <xdr:spPr>
          <a:xfrm>
            <a:off x="756" y="425"/>
            <a:ext cx="29" cy="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1"/>
          <xdr:cNvSpPr>
            <a:spLocks/>
          </xdr:cNvSpPr>
        </xdr:nvSpPr>
        <xdr:spPr>
          <a:xfrm>
            <a:off x="753" y="433"/>
            <a:ext cx="2" cy="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2"/>
          <xdr:cNvSpPr>
            <a:spLocks/>
          </xdr:cNvSpPr>
        </xdr:nvSpPr>
        <xdr:spPr>
          <a:xfrm>
            <a:off x="785" y="435"/>
            <a:ext cx="10" cy="1"/>
          </a:xfrm>
          <a:custGeom>
            <a:pathLst>
              <a:path h="7" w="39">
                <a:moveTo>
                  <a:pt x="0" y="0"/>
                </a:moveTo>
                <a:lnTo>
                  <a:pt x="0" y="5"/>
                </a:lnTo>
                <a:lnTo>
                  <a:pt x="39" y="7"/>
                </a:lnTo>
                <a:lnTo>
                  <a:pt x="39" y="1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3"/>
          <xdr:cNvSpPr>
            <a:spLocks/>
          </xdr:cNvSpPr>
        </xdr:nvSpPr>
        <xdr:spPr>
          <a:xfrm>
            <a:off x="790" y="418"/>
            <a:ext cx="6" cy="1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4"/>
          <xdr:cNvSpPr>
            <a:spLocks/>
          </xdr:cNvSpPr>
        </xdr:nvSpPr>
        <xdr:spPr>
          <a:xfrm>
            <a:off x="790" y="436"/>
            <a:ext cx="6" cy="1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18</xdr:row>
      <xdr:rowOff>104775</xdr:rowOff>
    </xdr:from>
    <xdr:to>
      <xdr:col>4</xdr:col>
      <xdr:colOff>0</xdr:colOff>
      <xdr:row>20</xdr:row>
      <xdr:rowOff>123825</xdr:rowOff>
    </xdr:to>
    <xdr:grpSp>
      <xdr:nvGrpSpPr>
        <xdr:cNvPr id="26" name="Group 90"/>
        <xdr:cNvGrpSpPr>
          <a:grpSpLocks/>
        </xdr:cNvGrpSpPr>
      </xdr:nvGrpSpPr>
      <xdr:grpSpPr>
        <a:xfrm>
          <a:off x="1676400" y="3371850"/>
          <a:ext cx="666750" cy="342900"/>
          <a:chOff x="347" y="390"/>
          <a:chExt cx="83" cy="60"/>
        </a:xfrm>
        <a:solidFill>
          <a:srgbClr val="FFFFFF"/>
        </a:solidFill>
      </xdr:grpSpPr>
      <xdr:sp>
        <xdr:nvSpPr>
          <xdr:cNvPr id="27" name="AutoShape 25"/>
          <xdr:cNvSpPr>
            <a:spLocks/>
          </xdr:cNvSpPr>
        </xdr:nvSpPr>
        <xdr:spPr>
          <a:xfrm>
            <a:off x="347" y="438"/>
            <a:ext cx="38" cy="1"/>
          </a:xfrm>
          <a:custGeom>
            <a:pathLst>
              <a:path h="6" w="153">
                <a:moveTo>
                  <a:pt x="0" y="1"/>
                </a:moveTo>
                <a:lnTo>
                  <a:pt x="0" y="6"/>
                </a:lnTo>
                <a:lnTo>
                  <a:pt x="153" y="5"/>
                </a:lnTo>
                <a:lnTo>
                  <a:pt x="153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6"/>
          <xdr:cNvSpPr>
            <a:spLocks/>
          </xdr:cNvSpPr>
        </xdr:nvSpPr>
        <xdr:spPr>
          <a:xfrm>
            <a:off x="347" y="390"/>
            <a:ext cx="83" cy="1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7"/>
          <xdr:cNvSpPr>
            <a:spLocks/>
          </xdr:cNvSpPr>
        </xdr:nvSpPr>
        <xdr:spPr>
          <a:xfrm>
            <a:off x="375" y="392"/>
            <a:ext cx="2" cy="46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8"/>
          <xdr:cNvSpPr>
            <a:spLocks/>
          </xdr:cNvSpPr>
        </xdr:nvSpPr>
        <xdr:spPr>
          <a:xfrm>
            <a:off x="350" y="423"/>
            <a:ext cx="32" cy="27"/>
          </a:xfrm>
          <a:custGeom>
            <a:pathLst>
              <a:path h="108" w="126">
                <a:moveTo>
                  <a:pt x="0" y="104"/>
                </a:moveTo>
                <a:lnTo>
                  <a:pt x="3" y="108"/>
                </a:lnTo>
                <a:lnTo>
                  <a:pt x="126" y="4"/>
                </a:lnTo>
                <a:lnTo>
                  <a:pt x="122" y="0"/>
                </a:lnTo>
                <a:lnTo>
                  <a:pt x="0" y="104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9"/>
          <xdr:cNvSpPr>
            <a:spLocks/>
          </xdr:cNvSpPr>
        </xdr:nvSpPr>
        <xdr:spPr>
          <a:xfrm>
            <a:off x="365" y="423"/>
            <a:ext cx="17" cy="5"/>
          </a:xfrm>
          <a:custGeom>
            <a:pathLst>
              <a:path h="20" w="66">
                <a:moveTo>
                  <a:pt x="66" y="5"/>
                </a:moveTo>
                <a:lnTo>
                  <a:pt x="65" y="0"/>
                </a:lnTo>
                <a:lnTo>
                  <a:pt x="0" y="15"/>
                </a:lnTo>
                <a:lnTo>
                  <a:pt x="1" y="20"/>
                </a:lnTo>
                <a:lnTo>
                  <a:pt x="66" y="5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0"/>
          <xdr:cNvSpPr>
            <a:spLocks/>
          </xdr:cNvSpPr>
        </xdr:nvSpPr>
        <xdr:spPr>
          <a:xfrm>
            <a:off x="374" y="424"/>
            <a:ext cx="6" cy="13"/>
          </a:xfrm>
          <a:custGeom>
            <a:pathLst>
              <a:path h="50" w="26">
                <a:moveTo>
                  <a:pt x="26" y="2"/>
                </a:moveTo>
                <a:lnTo>
                  <a:pt x="21" y="0"/>
                </a:lnTo>
                <a:lnTo>
                  <a:pt x="0" y="47"/>
                </a:lnTo>
                <a:lnTo>
                  <a:pt x="5" y="50"/>
                </a:lnTo>
                <a:lnTo>
                  <a:pt x="26" y="2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1"/>
          <xdr:cNvSpPr>
            <a:spLocks/>
          </xdr:cNvSpPr>
        </xdr:nvSpPr>
        <xdr:spPr>
          <a:xfrm>
            <a:off x="405" y="390"/>
            <a:ext cx="1" cy="4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2"/>
          <xdr:cNvSpPr>
            <a:spLocks/>
          </xdr:cNvSpPr>
        </xdr:nvSpPr>
        <xdr:spPr>
          <a:xfrm>
            <a:off x="404" y="399"/>
            <a:ext cx="2" cy="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404" y="420"/>
            <a:ext cx="2" cy="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385" y="390"/>
            <a:ext cx="20" cy="12"/>
          </a:xfrm>
          <a:custGeom>
            <a:pathLst>
              <a:path h="46" w="78">
                <a:moveTo>
                  <a:pt x="78" y="5"/>
                </a:moveTo>
                <a:lnTo>
                  <a:pt x="76" y="0"/>
                </a:lnTo>
                <a:lnTo>
                  <a:pt x="0" y="41"/>
                </a:lnTo>
                <a:lnTo>
                  <a:pt x="3" y="46"/>
                </a:lnTo>
                <a:lnTo>
                  <a:pt x="78" y="5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5"/>
          <xdr:cNvSpPr>
            <a:spLocks/>
          </xdr:cNvSpPr>
        </xdr:nvSpPr>
        <xdr:spPr>
          <a:xfrm>
            <a:off x="387" y="435"/>
            <a:ext cx="19" cy="11"/>
          </a:xfrm>
          <a:custGeom>
            <a:pathLst>
              <a:path h="46" w="78">
                <a:moveTo>
                  <a:pt x="78" y="4"/>
                </a:moveTo>
                <a:lnTo>
                  <a:pt x="76" y="0"/>
                </a:lnTo>
                <a:lnTo>
                  <a:pt x="0" y="42"/>
                </a:lnTo>
                <a:lnTo>
                  <a:pt x="3" y="46"/>
                </a:lnTo>
                <a:lnTo>
                  <a:pt x="78" y="4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6"/>
          <xdr:cNvSpPr>
            <a:spLocks/>
          </xdr:cNvSpPr>
        </xdr:nvSpPr>
        <xdr:spPr>
          <a:xfrm>
            <a:off x="386" y="400"/>
            <a:ext cx="1" cy="4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7"/>
          <xdr:cNvSpPr>
            <a:spLocks/>
          </xdr:cNvSpPr>
        </xdr:nvSpPr>
        <xdr:spPr>
          <a:xfrm>
            <a:off x="389" y="419"/>
            <a:ext cx="1" cy="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38"/>
          <xdr:cNvSpPr>
            <a:spLocks/>
          </xdr:cNvSpPr>
        </xdr:nvSpPr>
        <xdr:spPr>
          <a:xfrm>
            <a:off x="391" y="419"/>
            <a:ext cx="1" cy="7"/>
          </a:xfrm>
          <a:custGeom>
            <a:pathLst>
              <a:path h="28" w="6">
                <a:moveTo>
                  <a:pt x="5" y="0"/>
                </a:moveTo>
                <a:lnTo>
                  <a:pt x="0" y="0"/>
                </a:lnTo>
                <a:lnTo>
                  <a:pt x="1" y="28"/>
                </a:lnTo>
                <a:lnTo>
                  <a:pt x="6" y="28"/>
                </a:lnTo>
                <a:lnTo>
                  <a:pt x="5" y="0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9"/>
          <xdr:cNvSpPr>
            <a:spLocks/>
          </xdr:cNvSpPr>
        </xdr:nvSpPr>
        <xdr:spPr>
          <a:xfrm>
            <a:off x="399" y="439"/>
            <a:ext cx="27" cy="1"/>
          </a:xfrm>
          <a:custGeom>
            <a:pathLst>
              <a:path h="6" w="107">
                <a:moveTo>
                  <a:pt x="0" y="1"/>
                </a:moveTo>
                <a:lnTo>
                  <a:pt x="0" y="6"/>
                </a:lnTo>
                <a:lnTo>
                  <a:pt x="107" y="5"/>
                </a:lnTo>
                <a:lnTo>
                  <a:pt x="107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18</xdr:row>
      <xdr:rowOff>38100</xdr:rowOff>
    </xdr:from>
    <xdr:to>
      <xdr:col>2</xdr:col>
      <xdr:colOff>666750</xdr:colOff>
      <xdr:row>21</xdr:row>
      <xdr:rowOff>133350</xdr:rowOff>
    </xdr:to>
    <xdr:grpSp>
      <xdr:nvGrpSpPr>
        <xdr:cNvPr id="42" name="Group 89"/>
        <xdr:cNvGrpSpPr>
          <a:grpSpLocks/>
        </xdr:cNvGrpSpPr>
      </xdr:nvGrpSpPr>
      <xdr:grpSpPr>
        <a:xfrm>
          <a:off x="1095375" y="3305175"/>
          <a:ext cx="523875" cy="581025"/>
          <a:chOff x="246" y="373"/>
          <a:chExt cx="68" cy="81"/>
        </a:xfrm>
        <a:solidFill>
          <a:srgbClr val="FFFFFF"/>
        </a:solidFill>
      </xdr:grpSpPr>
      <xdr:sp>
        <xdr:nvSpPr>
          <xdr:cNvPr id="43" name="AutoShape 40"/>
          <xdr:cNvSpPr>
            <a:spLocks/>
          </xdr:cNvSpPr>
        </xdr:nvSpPr>
        <xdr:spPr>
          <a:xfrm>
            <a:off x="261" y="393"/>
            <a:ext cx="36" cy="4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1"/>
          <xdr:cNvSpPr>
            <a:spLocks/>
          </xdr:cNvSpPr>
        </xdr:nvSpPr>
        <xdr:spPr>
          <a:xfrm>
            <a:off x="264" y="396"/>
            <a:ext cx="30" cy="3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2"/>
          <xdr:cNvSpPr>
            <a:spLocks/>
          </xdr:cNvSpPr>
        </xdr:nvSpPr>
        <xdr:spPr>
          <a:xfrm>
            <a:off x="279" y="373"/>
            <a:ext cx="1" cy="30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3"/>
          <xdr:cNvSpPr>
            <a:spLocks/>
          </xdr:cNvSpPr>
        </xdr:nvSpPr>
        <xdr:spPr>
          <a:xfrm>
            <a:off x="276" y="401"/>
            <a:ext cx="4" cy="8"/>
          </a:xfrm>
          <a:custGeom>
            <a:pathLst>
              <a:path h="32" w="18">
                <a:moveTo>
                  <a:pt x="4" y="0"/>
                </a:moveTo>
                <a:lnTo>
                  <a:pt x="0" y="3"/>
                </a:lnTo>
                <a:lnTo>
                  <a:pt x="14" y="32"/>
                </a:lnTo>
                <a:lnTo>
                  <a:pt x="18" y="30"/>
                </a:lnTo>
                <a:lnTo>
                  <a:pt x="4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4"/>
          <xdr:cNvSpPr>
            <a:spLocks/>
          </xdr:cNvSpPr>
        </xdr:nvSpPr>
        <xdr:spPr>
          <a:xfrm>
            <a:off x="276" y="400"/>
            <a:ext cx="6" cy="2"/>
          </a:xfrm>
          <a:custGeom>
            <a:pathLst>
              <a:path h="7" w="25">
                <a:moveTo>
                  <a:pt x="0" y="0"/>
                </a:moveTo>
                <a:lnTo>
                  <a:pt x="0" y="5"/>
                </a:lnTo>
                <a:lnTo>
                  <a:pt x="25" y="7"/>
                </a:lnTo>
                <a:lnTo>
                  <a:pt x="25" y="2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5"/>
          <xdr:cNvSpPr>
            <a:spLocks/>
          </xdr:cNvSpPr>
        </xdr:nvSpPr>
        <xdr:spPr>
          <a:xfrm>
            <a:off x="279" y="401"/>
            <a:ext cx="4" cy="6"/>
          </a:xfrm>
          <a:custGeom>
            <a:pathLst>
              <a:path h="26" w="14">
                <a:moveTo>
                  <a:pt x="14" y="3"/>
                </a:moveTo>
                <a:lnTo>
                  <a:pt x="9" y="0"/>
                </a:lnTo>
                <a:lnTo>
                  <a:pt x="0" y="23"/>
                </a:lnTo>
                <a:lnTo>
                  <a:pt x="5" y="26"/>
                </a:lnTo>
                <a:lnTo>
                  <a:pt x="14" y="3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6"/>
          <xdr:cNvSpPr>
            <a:spLocks/>
          </xdr:cNvSpPr>
        </xdr:nvSpPr>
        <xdr:spPr>
          <a:xfrm>
            <a:off x="246" y="413"/>
            <a:ext cx="22" cy="2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47"/>
          <xdr:cNvSpPr>
            <a:spLocks/>
          </xdr:cNvSpPr>
        </xdr:nvSpPr>
        <xdr:spPr>
          <a:xfrm>
            <a:off x="266" y="414"/>
            <a:ext cx="7" cy="5"/>
          </a:xfrm>
          <a:custGeom>
            <a:pathLst>
              <a:path h="22" w="27">
                <a:moveTo>
                  <a:pt x="0" y="18"/>
                </a:moveTo>
                <a:lnTo>
                  <a:pt x="4" y="22"/>
                </a:lnTo>
                <a:lnTo>
                  <a:pt x="27" y="4"/>
                </a:lnTo>
                <a:lnTo>
                  <a:pt x="23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48"/>
          <xdr:cNvSpPr>
            <a:spLocks/>
          </xdr:cNvSpPr>
        </xdr:nvSpPr>
        <xdr:spPr>
          <a:xfrm>
            <a:off x="266" y="411"/>
            <a:ext cx="1" cy="8"/>
          </a:xfrm>
          <a:custGeom>
            <a:pathLst>
              <a:path h="32" w="6">
                <a:moveTo>
                  <a:pt x="0" y="32"/>
                </a:moveTo>
                <a:lnTo>
                  <a:pt x="5" y="32"/>
                </a:lnTo>
                <a:lnTo>
                  <a:pt x="6" y="0"/>
                </a:lnTo>
                <a:lnTo>
                  <a:pt x="1" y="0"/>
                </a:lnTo>
                <a:lnTo>
                  <a:pt x="0" y="32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9"/>
          <xdr:cNvSpPr>
            <a:spLocks/>
          </xdr:cNvSpPr>
        </xdr:nvSpPr>
        <xdr:spPr>
          <a:xfrm>
            <a:off x="266" y="411"/>
            <a:ext cx="5" cy="4"/>
          </a:xfrm>
          <a:custGeom>
            <a:pathLst>
              <a:path h="16" w="21">
                <a:moveTo>
                  <a:pt x="3" y="0"/>
                </a:moveTo>
                <a:lnTo>
                  <a:pt x="0" y="4"/>
                </a:lnTo>
                <a:lnTo>
                  <a:pt x="18" y="16"/>
                </a:lnTo>
                <a:lnTo>
                  <a:pt x="21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0"/>
          <xdr:cNvSpPr>
            <a:spLocks/>
          </xdr:cNvSpPr>
        </xdr:nvSpPr>
        <xdr:spPr>
          <a:xfrm>
            <a:off x="290" y="413"/>
            <a:ext cx="24" cy="1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1"/>
          <xdr:cNvSpPr>
            <a:spLocks/>
          </xdr:cNvSpPr>
        </xdr:nvSpPr>
        <xdr:spPr>
          <a:xfrm>
            <a:off x="286" y="409"/>
            <a:ext cx="7" cy="6"/>
          </a:xfrm>
          <a:custGeom>
            <a:pathLst>
              <a:path h="24" w="26">
                <a:moveTo>
                  <a:pt x="26" y="4"/>
                </a:moveTo>
                <a:lnTo>
                  <a:pt x="23" y="0"/>
                </a:lnTo>
                <a:lnTo>
                  <a:pt x="0" y="20"/>
                </a:lnTo>
                <a:lnTo>
                  <a:pt x="3" y="24"/>
                </a:lnTo>
                <a:lnTo>
                  <a:pt x="26" y="4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2"/>
          <xdr:cNvSpPr>
            <a:spLocks/>
          </xdr:cNvSpPr>
        </xdr:nvSpPr>
        <xdr:spPr>
          <a:xfrm>
            <a:off x="291" y="409"/>
            <a:ext cx="2" cy="9"/>
          </a:xfrm>
          <a:custGeom>
            <a:pathLst>
              <a:path h="33" w="7">
                <a:moveTo>
                  <a:pt x="7" y="0"/>
                </a:moveTo>
                <a:lnTo>
                  <a:pt x="2" y="0"/>
                </a:lnTo>
                <a:lnTo>
                  <a:pt x="0" y="33"/>
                </a:lnTo>
                <a:lnTo>
                  <a:pt x="5" y="33"/>
                </a:lnTo>
                <a:lnTo>
                  <a:pt x="7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3"/>
          <xdr:cNvSpPr>
            <a:spLocks/>
          </xdr:cNvSpPr>
        </xdr:nvSpPr>
        <xdr:spPr>
          <a:xfrm>
            <a:off x="287" y="414"/>
            <a:ext cx="5" cy="4"/>
          </a:xfrm>
          <a:custGeom>
            <a:pathLst>
              <a:path h="15" w="20">
                <a:moveTo>
                  <a:pt x="18" y="15"/>
                </a:moveTo>
                <a:lnTo>
                  <a:pt x="20" y="11"/>
                </a:lnTo>
                <a:lnTo>
                  <a:pt x="2" y="0"/>
                </a:lnTo>
                <a:lnTo>
                  <a:pt x="0" y="4"/>
                </a:lnTo>
                <a:lnTo>
                  <a:pt x="18" y="15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4"/>
          <xdr:cNvSpPr>
            <a:spLocks/>
          </xdr:cNvSpPr>
        </xdr:nvSpPr>
        <xdr:spPr>
          <a:xfrm>
            <a:off x="280" y="428"/>
            <a:ext cx="1" cy="26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5"/>
          <xdr:cNvSpPr>
            <a:spLocks/>
          </xdr:cNvSpPr>
        </xdr:nvSpPr>
        <xdr:spPr>
          <a:xfrm>
            <a:off x="276" y="421"/>
            <a:ext cx="5" cy="8"/>
          </a:xfrm>
          <a:custGeom>
            <a:pathLst>
              <a:path h="33" w="19">
                <a:moveTo>
                  <a:pt x="0" y="31"/>
                </a:moveTo>
                <a:lnTo>
                  <a:pt x="5" y="33"/>
                </a:lnTo>
                <a:lnTo>
                  <a:pt x="19" y="3"/>
                </a:lnTo>
                <a:lnTo>
                  <a:pt x="14" y="0"/>
                </a:lnTo>
                <a:lnTo>
                  <a:pt x="0" y="31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6"/>
          <xdr:cNvSpPr>
            <a:spLocks/>
          </xdr:cNvSpPr>
        </xdr:nvSpPr>
        <xdr:spPr>
          <a:xfrm>
            <a:off x="277" y="428"/>
            <a:ext cx="6" cy="2"/>
          </a:xfrm>
          <a:custGeom>
            <a:pathLst>
              <a:path h="8" w="25">
                <a:moveTo>
                  <a:pt x="0" y="2"/>
                </a:moveTo>
                <a:lnTo>
                  <a:pt x="0" y="8"/>
                </a:lnTo>
                <a:lnTo>
                  <a:pt x="25" y="5"/>
                </a:lnTo>
                <a:lnTo>
                  <a:pt x="25" y="0"/>
                </a:lnTo>
                <a:lnTo>
                  <a:pt x="0" y="2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57"/>
          <xdr:cNvSpPr>
            <a:spLocks/>
          </xdr:cNvSpPr>
        </xdr:nvSpPr>
        <xdr:spPr>
          <a:xfrm>
            <a:off x="280" y="423"/>
            <a:ext cx="3" cy="6"/>
          </a:xfrm>
          <a:custGeom>
            <a:pathLst>
              <a:path h="25" w="15">
                <a:moveTo>
                  <a:pt x="10" y="25"/>
                </a:moveTo>
                <a:lnTo>
                  <a:pt x="15" y="23"/>
                </a:lnTo>
                <a:lnTo>
                  <a:pt x="5" y="0"/>
                </a:lnTo>
                <a:lnTo>
                  <a:pt x="0" y="2"/>
                </a:lnTo>
                <a:lnTo>
                  <a:pt x="10" y="25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18</xdr:row>
      <xdr:rowOff>38100</xdr:rowOff>
    </xdr:from>
    <xdr:to>
      <xdr:col>4</xdr:col>
      <xdr:colOff>428625</xdr:colOff>
      <xdr:row>21</xdr:row>
      <xdr:rowOff>38100</xdr:rowOff>
    </xdr:to>
    <xdr:grpSp>
      <xdr:nvGrpSpPr>
        <xdr:cNvPr id="61" name="Group 91"/>
        <xdr:cNvGrpSpPr>
          <a:grpSpLocks/>
        </xdr:cNvGrpSpPr>
      </xdr:nvGrpSpPr>
      <xdr:grpSpPr>
        <a:xfrm>
          <a:off x="2619375" y="3305175"/>
          <a:ext cx="152400" cy="485775"/>
          <a:chOff x="485" y="371"/>
          <a:chExt cx="19" cy="78"/>
        </a:xfrm>
        <a:solidFill>
          <a:srgbClr val="FFFFFF"/>
        </a:solidFill>
      </xdr:grpSpPr>
      <xdr:sp>
        <xdr:nvSpPr>
          <xdr:cNvPr id="62" name="AutoShape 58"/>
          <xdr:cNvSpPr>
            <a:spLocks/>
          </xdr:cNvSpPr>
        </xdr:nvSpPr>
        <xdr:spPr>
          <a:xfrm>
            <a:off x="492" y="445"/>
            <a:ext cx="7" cy="3"/>
          </a:xfrm>
          <a:custGeom>
            <a:pathLst>
              <a:path h="9" w="23">
                <a:moveTo>
                  <a:pt x="0" y="0"/>
                </a:move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3"/>
                </a:lnTo>
                <a:lnTo>
                  <a:pt x="3" y="3"/>
                </a:lnTo>
                <a:lnTo>
                  <a:pt x="3" y="3"/>
                </a:lnTo>
                <a:lnTo>
                  <a:pt x="4" y="3"/>
                </a:lnTo>
                <a:lnTo>
                  <a:pt x="4" y="3"/>
                </a:lnTo>
                <a:lnTo>
                  <a:pt x="5" y="3"/>
                </a:lnTo>
                <a:lnTo>
                  <a:pt x="5" y="4"/>
                </a:lnTo>
                <a:lnTo>
                  <a:pt x="6" y="4"/>
                </a:lnTo>
                <a:lnTo>
                  <a:pt x="6" y="4"/>
                </a:lnTo>
                <a:lnTo>
                  <a:pt x="7" y="4"/>
                </a:lnTo>
                <a:lnTo>
                  <a:pt x="7" y="5"/>
                </a:lnTo>
                <a:lnTo>
                  <a:pt x="8" y="5"/>
                </a:lnTo>
                <a:lnTo>
                  <a:pt x="8" y="5"/>
                </a:lnTo>
                <a:lnTo>
                  <a:pt x="9" y="5"/>
                </a:lnTo>
                <a:lnTo>
                  <a:pt x="9" y="6"/>
                </a:lnTo>
                <a:lnTo>
                  <a:pt x="11" y="6"/>
                </a:lnTo>
                <a:lnTo>
                  <a:pt x="11" y="7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4" y="7"/>
                </a:lnTo>
                <a:lnTo>
                  <a:pt x="17" y="7"/>
                </a:lnTo>
                <a:lnTo>
                  <a:pt x="17" y="8"/>
                </a:lnTo>
                <a:lnTo>
                  <a:pt x="18" y="8"/>
                </a:lnTo>
                <a:lnTo>
                  <a:pt x="19" y="8"/>
                </a:lnTo>
                <a:lnTo>
                  <a:pt x="20" y="8"/>
                </a:lnTo>
                <a:lnTo>
                  <a:pt x="20" y="9"/>
                </a:lnTo>
                <a:lnTo>
                  <a:pt x="21" y="9"/>
                </a:lnTo>
                <a:lnTo>
                  <a:pt x="21" y="9"/>
                </a:lnTo>
                <a:lnTo>
                  <a:pt x="22" y="9"/>
                </a:lnTo>
                <a:lnTo>
                  <a:pt x="22" y="8"/>
                </a:lnTo>
                <a:lnTo>
                  <a:pt x="23" y="7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59"/>
          <xdr:cNvSpPr>
            <a:spLocks/>
          </xdr:cNvSpPr>
        </xdr:nvSpPr>
        <xdr:spPr>
          <a:xfrm>
            <a:off x="491" y="445"/>
            <a:ext cx="9" cy="4"/>
          </a:xfrm>
          <a:custGeom>
            <a:pathLst>
              <a:path h="15" w="35">
                <a:moveTo>
                  <a:pt x="6" y="1"/>
                </a:move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2" y="4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2"/>
                </a:lnTo>
                <a:lnTo>
                  <a:pt x="2" y="2"/>
                </a:lnTo>
                <a:lnTo>
                  <a:pt x="3" y="4"/>
                </a:lnTo>
                <a:lnTo>
                  <a:pt x="4" y="5"/>
                </a:lnTo>
                <a:lnTo>
                  <a:pt x="2" y="2"/>
                </a:lnTo>
                <a:lnTo>
                  <a:pt x="2" y="4"/>
                </a:lnTo>
                <a:lnTo>
                  <a:pt x="2" y="4"/>
                </a:lnTo>
                <a:lnTo>
                  <a:pt x="3" y="5"/>
                </a:lnTo>
                <a:lnTo>
                  <a:pt x="4" y="6"/>
                </a:lnTo>
                <a:lnTo>
                  <a:pt x="4" y="6"/>
                </a:lnTo>
                <a:lnTo>
                  <a:pt x="6" y="6"/>
                </a:lnTo>
                <a:lnTo>
                  <a:pt x="7" y="6"/>
                </a:lnTo>
                <a:lnTo>
                  <a:pt x="7" y="4"/>
                </a:lnTo>
                <a:lnTo>
                  <a:pt x="4" y="4"/>
                </a:lnTo>
                <a:lnTo>
                  <a:pt x="6" y="5"/>
                </a:lnTo>
                <a:lnTo>
                  <a:pt x="7" y="6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6" y="6"/>
                </a:lnTo>
                <a:lnTo>
                  <a:pt x="7" y="8"/>
                </a:lnTo>
                <a:lnTo>
                  <a:pt x="7" y="8"/>
                </a:lnTo>
                <a:lnTo>
                  <a:pt x="8" y="8"/>
                </a:lnTo>
                <a:lnTo>
                  <a:pt x="9" y="8"/>
                </a:lnTo>
                <a:lnTo>
                  <a:pt x="9" y="5"/>
                </a:lnTo>
                <a:lnTo>
                  <a:pt x="7" y="5"/>
                </a:lnTo>
                <a:lnTo>
                  <a:pt x="8" y="6"/>
                </a:lnTo>
                <a:lnTo>
                  <a:pt x="9" y="8"/>
                </a:lnTo>
                <a:lnTo>
                  <a:pt x="7" y="5"/>
                </a:lnTo>
                <a:lnTo>
                  <a:pt x="7" y="6"/>
                </a:lnTo>
                <a:lnTo>
                  <a:pt x="7" y="6"/>
                </a:lnTo>
                <a:lnTo>
                  <a:pt x="8" y="8"/>
                </a:lnTo>
                <a:lnTo>
                  <a:pt x="9" y="9"/>
                </a:lnTo>
                <a:lnTo>
                  <a:pt x="9" y="9"/>
                </a:lnTo>
                <a:lnTo>
                  <a:pt x="11" y="9"/>
                </a:lnTo>
                <a:lnTo>
                  <a:pt x="12" y="9"/>
                </a:lnTo>
                <a:lnTo>
                  <a:pt x="12" y="6"/>
                </a:lnTo>
                <a:lnTo>
                  <a:pt x="9" y="6"/>
                </a:lnTo>
                <a:lnTo>
                  <a:pt x="11" y="8"/>
                </a:lnTo>
                <a:lnTo>
                  <a:pt x="12" y="9"/>
                </a:lnTo>
                <a:lnTo>
                  <a:pt x="9" y="6"/>
                </a:lnTo>
                <a:lnTo>
                  <a:pt x="9" y="8"/>
                </a:lnTo>
                <a:lnTo>
                  <a:pt x="9" y="8"/>
                </a:lnTo>
                <a:lnTo>
                  <a:pt x="11" y="9"/>
                </a:lnTo>
                <a:lnTo>
                  <a:pt x="12" y="10"/>
                </a:lnTo>
                <a:lnTo>
                  <a:pt x="12" y="10"/>
                </a:lnTo>
                <a:lnTo>
                  <a:pt x="13" y="10"/>
                </a:lnTo>
                <a:lnTo>
                  <a:pt x="15" y="10"/>
                </a:lnTo>
                <a:lnTo>
                  <a:pt x="15" y="8"/>
                </a:lnTo>
                <a:lnTo>
                  <a:pt x="12" y="8"/>
                </a:lnTo>
                <a:lnTo>
                  <a:pt x="13" y="9"/>
                </a:lnTo>
                <a:lnTo>
                  <a:pt x="15" y="10"/>
                </a:lnTo>
                <a:lnTo>
                  <a:pt x="12" y="8"/>
                </a:lnTo>
                <a:lnTo>
                  <a:pt x="12" y="9"/>
                </a:lnTo>
                <a:lnTo>
                  <a:pt x="12" y="9"/>
                </a:lnTo>
                <a:lnTo>
                  <a:pt x="13" y="10"/>
                </a:lnTo>
                <a:lnTo>
                  <a:pt x="15" y="11"/>
                </a:lnTo>
                <a:lnTo>
                  <a:pt x="15" y="11"/>
                </a:lnTo>
                <a:lnTo>
                  <a:pt x="17" y="11"/>
                </a:lnTo>
                <a:lnTo>
                  <a:pt x="17" y="9"/>
                </a:lnTo>
                <a:lnTo>
                  <a:pt x="15" y="9"/>
                </a:lnTo>
                <a:lnTo>
                  <a:pt x="16" y="10"/>
                </a:lnTo>
                <a:lnTo>
                  <a:pt x="17" y="11"/>
                </a:lnTo>
                <a:lnTo>
                  <a:pt x="15" y="9"/>
                </a:lnTo>
                <a:lnTo>
                  <a:pt x="15" y="10"/>
                </a:lnTo>
                <a:lnTo>
                  <a:pt x="15" y="10"/>
                </a:lnTo>
                <a:lnTo>
                  <a:pt x="16" y="11"/>
                </a:lnTo>
                <a:lnTo>
                  <a:pt x="17" y="13"/>
                </a:lnTo>
                <a:lnTo>
                  <a:pt x="17" y="13"/>
                </a:lnTo>
                <a:lnTo>
                  <a:pt x="20" y="13"/>
                </a:lnTo>
                <a:lnTo>
                  <a:pt x="21" y="13"/>
                </a:lnTo>
                <a:lnTo>
                  <a:pt x="25" y="13"/>
                </a:lnTo>
                <a:lnTo>
                  <a:pt x="25" y="10"/>
                </a:lnTo>
                <a:lnTo>
                  <a:pt x="22" y="10"/>
                </a:lnTo>
                <a:lnTo>
                  <a:pt x="24" y="11"/>
                </a:lnTo>
                <a:lnTo>
                  <a:pt x="25" y="13"/>
                </a:lnTo>
                <a:lnTo>
                  <a:pt x="22" y="10"/>
                </a:lnTo>
                <a:lnTo>
                  <a:pt x="22" y="11"/>
                </a:lnTo>
                <a:lnTo>
                  <a:pt x="22" y="11"/>
                </a:lnTo>
                <a:lnTo>
                  <a:pt x="24" y="13"/>
                </a:lnTo>
                <a:lnTo>
                  <a:pt x="25" y="14"/>
                </a:lnTo>
                <a:lnTo>
                  <a:pt x="25" y="14"/>
                </a:lnTo>
                <a:lnTo>
                  <a:pt x="26" y="14"/>
                </a:lnTo>
                <a:lnTo>
                  <a:pt x="27" y="14"/>
                </a:lnTo>
                <a:lnTo>
                  <a:pt x="29" y="14"/>
                </a:lnTo>
                <a:lnTo>
                  <a:pt x="29" y="11"/>
                </a:lnTo>
                <a:lnTo>
                  <a:pt x="26" y="11"/>
                </a:lnTo>
                <a:lnTo>
                  <a:pt x="27" y="13"/>
                </a:lnTo>
                <a:lnTo>
                  <a:pt x="29" y="14"/>
                </a:lnTo>
                <a:lnTo>
                  <a:pt x="26" y="11"/>
                </a:lnTo>
                <a:lnTo>
                  <a:pt x="26" y="13"/>
                </a:lnTo>
                <a:lnTo>
                  <a:pt x="26" y="13"/>
                </a:lnTo>
                <a:lnTo>
                  <a:pt x="27" y="14"/>
                </a:lnTo>
                <a:lnTo>
                  <a:pt x="29" y="15"/>
                </a:lnTo>
                <a:lnTo>
                  <a:pt x="29" y="15"/>
                </a:lnTo>
                <a:lnTo>
                  <a:pt x="30" y="15"/>
                </a:lnTo>
                <a:lnTo>
                  <a:pt x="31" y="15"/>
                </a:lnTo>
                <a:lnTo>
                  <a:pt x="31" y="15"/>
                </a:lnTo>
                <a:lnTo>
                  <a:pt x="32" y="14"/>
                </a:lnTo>
                <a:lnTo>
                  <a:pt x="34" y="13"/>
                </a:lnTo>
                <a:lnTo>
                  <a:pt x="34" y="13"/>
                </a:lnTo>
                <a:lnTo>
                  <a:pt x="34" y="11"/>
                </a:lnTo>
                <a:lnTo>
                  <a:pt x="31" y="11"/>
                </a:lnTo>
                <a:lnTo>
                  <a:pt x="32" y="13"/>
                </a:lnTo>
                <a:lnTo>
                  <a:pt x="34" y="11"/>
                </a:lnTo>
                <a:lnTo>
                  <a:pt x="34" y="14"/>
                </a:lnTo>
                <a:lnTo>
                  <a:pt x="35" y="13"/>
                </a:lnTo>
                <a:lnTo>
                  <a:pt x="31" y="9"/>
                </a:lnTo>
                <a:lnTo>
                  <a:pt x="30" y="10"/>
                </a:lnTo>
                <a:lnTo>
                  <a:pt x="30" y="10"/>
                </a:lnTo>
                <a:lnTo>
                  <a:pt x="29" y="11"/>
                </a:lnTo>
                <a:lnTo>
                  <a:pt x="29" y="11"/>
                </a:lnTo>
                <a:lnTo>
                  <a:pt x="29" y="11"/>
                </a:lnTo>
                <a:lnTo>
                  <a:pt x="29" y="13"/>
                </a:lnTo>
                <a:lnTo>
                  <a:pt x="31" y="10"/>
                </a:lnTo>
                <a:lnTo>
                  <a:pt x="30" y="11"/>
                </a:lnTo>
                <a:lnTo>
                  <a:pt x="29" y="13"/>
                </a:lnTo>
                <a:lnTo>
                  <a:pt x="29" y="13"/>
                </a:lnTo>
                <a:lnTo>
                  <a:pt x="31" y="13"/>
                </a:lnTo>
                <a:lnTo>
                  <a:pt x="31" y="10"/>
                </a:lnTo>
                <a:lnTo>
                  <a:pt x="30" y="10"/>
                </a:lnTo>
                <a:lnTo>
                  <a:pt x="29" y="10"/>
                </a:lnTo>
                <a:lnTo>
                  <a:pt x="31" y="13"/>
                </a:lnTo>
                <a:lnTo>
                  <a:pt x="30" y="11"/>
                </a:lnTo>
                <a:lnTo>
                  <a:pt x="29" y="10"/>
                </a:lnTo>
                <a:lnTo>
                  <a:pt x="29" y="13"/>
                </a:lnTo>
                <a:lnTo>
                  <a:pt x="31" y="13"/>
                </a:lnTo>
                <a:lnTo>
                  <a:pt x="31" y="11"/>
                </a:lnTo>
                <a:lnTo>
                  <a:pt x="31" y="11"/>
                </a:lnTo>
                <a:lnTo>
                  <a:pt x="30" y="10"/>
                </a:lnTo>
                <a:lnTo>
                  <a:pt x="29" y="9"/>
                </a:lnTo>
                <a:lnTo>
                  <a:pt x="29" y="9"/>
                </a:lnTo>
                <a:lnTo>
                  <a:pt x="27" y="9"/>
                </a:lnTo>
                <a:lnTo>
                  <a:pt x="26" y="9"/>
                </a:lnTo>
                <a:lnTo>
                  <a:pt x="25" y="9"/>
                </a:lnTo>
                <a:lnTo>
                  <a:pt x="27" y="11"/>
                </a:lnTo>
                <a:lnTo>
                  <a:pt x="26" y="10"/>
                </a:lnTo>
                <a:lnTo>
                  <a:pt x="25" y="9"/>
                </a:lnTo>
                <a:lnTo>
                  <a:pt x="25" y="11"/>
                </a:lnTo>
                <a:lnTo>
                  <a:pt x="27" y="11"/>
                </a:lnTo>
                <a:lnTo>
                  <a:pt x="27" y="10"/>
                </a:lnTo>
                <a:lnTo>
                  <a:pt x="27" y="10"/>
                </a:lnTo>
                <a:lnTo>
                  <a:pt x="26" y="9"/>
                </a:lnTo>
                <a:lnTo>
                  <a:pt x="25" y="8"/>
                </a:lnTo>
                <a:lnTo>
                  <a:pt x="25" y="8"/>
                </a:lnTo>
                <a:lnTo>
                  <a:pt x="21" y="8"/>
                </a:lnTo>
                <a:lnTo>
                  <a:pt x="20" y="8"/>
                </a:lnTo>
                <a:lnTo>
                  <a:pt x="17" y="8"/>
                </a:lnTo>
                <a:lnTo>
                  <a:pt x="20" y="10"/>
                </a:lnTo>
                <a:lnTo>
                  <a:pt x="18" y="9"/>
                </a:lnTo>
                <a:lnTo>
                  <a:pt x="17" y="8"/>
                </a:lnTo>
                <a:lnTo>
                  <a:pt x="17" y="10"/>
                </a:lnTo>
                <a:lnTo>
                  <a:pt x="20" y="10"/>
                </a:lnTo>
                <a:lnTo>
                  <a:pt x="20" y="9"/>
                </a:lnTo>
                <a:lnTo>
                  <a:pt x="20" y="9"/>
                </a:lnTo>
                <a:lnTo>
                  <a:pt x="18" y="8"/>
                </a:lnTo>
                <a:lnTo>
                  <a:pt x="17" y="6"/>
                </a:lnTo>
                <a:lnTo>
                  <a:pt x="17" y="6"/>
                </a:lnTo>
                <a:lnTo>
                  <a:pt x="15" y="6"/>
                </a:lnTo>
                <a:lnTo>
                  <a:pt x="17" y="9"/>
                </a:lnTo>
                <a:lnTo>
                  <a:pt x="16" y="8"/>
                </a:lnTo>
                <a:lnTo>
                  <a:pt x="15" y="6"/>
                </a:lnTo>
                <a:lnTo>
                  <a:pt x="15" y="9"/>
                </a:lnTo>
                <a:lnTo>
                  <a:pt x="17" y="9"/>
                </a:lnTo>
                <a:lnTo>
                  <a:pt x="17" y="8"/>
                </a:lnTo>
                <a:lnTo>
                  <a:pt x="17" y="8"/>
                </a:ln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3" y="5"/>
                </a:lnTo>
                <a:lnTo>
                  <a:pt x="12" y="5"/>
                </a:lnTo>
                <a:lnTo>
                  <a:pt x="15" y="8"/>
                </a:lnTo>
                <a:lnTo>
                  <a:pt x="13" y="6"/>
                </a:lnTo>
                <a:lnTo>
                  <a:pt x="12" y="5"/>
                </a:lnTo>
                <a:lnTo>
                  <a:pt x="12" y="8"/>
                </a:lnTo>
                <a:lnTo>
                  <a:pt x="15" y="8"/>
                </a:lnTo>
                <a:lnTo>
                  <a:pt x="15" y="6"/>
                </a:lnTo>
                <a:lnTo>
                  <a:pt x="15" y="6"/>
                </a:lnTo>
                <a:lnTo>
                  <a:pt x="13" y="5"/>
                </a:lnTo>
                <a:lnTo>
                  <a:pt x="12" y="4"/>
                </a:lnTo>
                <a:lnTo>
                  <a:pt x="12" y="4"/>
                </a:lnTo>
                <a:lnTo>
                  <a:pt x="11" y="4"/>
                </a:lnTo>
                <a:lnTo>
                  <a:pt x="9" y="4"/>
                </a:lnTo>
                <a:lnTo>
                  <a:pt x="12" y="6"/>
                </a:lnTo>
                <a:lnTo>
                  <a:pt x="11" y="5"/>
                </a:lnTo>
                <a:lnTo>
                  <a:pt x="9" y="4"/>
                </a:lnTo>
                <a:lnTo>
                  <a:pt x="9" y="6"/>
                </a:lnTo>
                <a:lnTo>
                  <a:pt x="12" y="6"/>
                </a:lnTo>
                <a:lnTo>
                  <a:pt x="12" y="5"/>
                </a:lnTo>
                <a:lnTo>
                  <a:pt x="12" y="5"/>
                </a:lnTo>
                <a:lnTo>
                  <a:pt x="11" y="4"/>
                </a:lnTo>
                <a:lnTo>
                  <a:pt x="9" y="2"/>
                </a:lnTo>
                <a:lnTo>
                  <a:pt x="9" y="2"/>
                </a:lnTo>
                <a:lnTo>
                  <a:pt x="8" y="2"/>
                </a:lnTo>
                <a:lnTo>
                  <a:pt x="7" y="2"/>
                </a:lnTo>
                <a:lnTo>
                  <a:pt x="9" y="5"/>
                </a:lnTo>
                <a:lnTo>
                  <a:pt x="8" y="4"/>
                </a:lnTo>
                <a:lnTo>
                  <a:pt x="7" y="2"/>
                </a:lnTo>
                <a:lnTo>
                  <a:pt x="7" y="5"/>
                </a:lnTo>
                <a:lnTo>
                  <a:pt x="9" y="5"/>
                </a:lnTo>
                <a:lnTo>
                  <a:pt x="9" y="4"/>
                </a:lnTo>
                <a:lnTo>
                  <a:pt x="9" y="4"/>
                </a:lnTo>
                <a:lnTo>
                  <a:pt x="8" y="2"/>
                </a:lnTo>
                <a:lnTo>
                  <a:pt x="7" y="1"/>
                </a:lnTo>
                <a:lnTo>
                  <a:pt x="7" y="1"/>
                </a:lnTo>
                <a:lnTo>
                  <a:pt x="6" y="1"/>
                </a:lnTo>
                <a:lnTo>
                  <a:pt x="4" y="1"/>
                </a:lnTo>
                <a:lnTo>
                  <a:pt x="7" y="4"/>
                </a:lnTo>
                <a:lnTo>
                  <a:pt x="6" y="2"/>
                </a:lnTo>
                <a:lnTo>
                  <a:pt x="4" y="1"/>
                </a:lnTo>
                <a:lnTo>
                  <a:pt x="4" y="4"/>
                </a:lnTo>
                <a:lnTo>
                  <a:pt x="7" y="4"/>
                </a:lnTo>
                <a:lnTo>
                  <a:pt x="7" y="2"/>
                </a:lnTo>
                <a:lnTo>
                  <a:pt x="7" y="2"/>
                </a:lnTo>
                <a:lnTo>
                  <a:pt x="6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6" y="2"/>
                </a:lnTo>
                <a:lnTo>
                  <a:pt x="4" y="1"/>
                </a:lnTo>
                <a:lnTo>
                  <a:pt x="3" y="0"/>
                </a:lnTo>
                <a:lnTo>
                  <a:pt x="3" y="2"/>
                </a:lnTo>
                <a:lnTo>
                  <a:pt x="6" y="2"/>
                </a:lnTo>
                <a:lnTo>
                  <a:pt x="6" y="1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0"/>
          <xdr:cNvSpPr>
            <a:spLocks/>
          </xdr:cNvSpPr>
        </xdr:nvSpPr>
        <xdr:spPr>
          <a:xfrm>
            <a:off x="490" y="433"/>
            <a:ext cx="8" cy="14"/>
          </a:xfrm>
          <a:custGeom>
            <a:pathLst>
              <a:path h="46" w="24">
                <a:moveTo>
                  <a:pt x="0" y="46"/>
                </a:moveTo>
                <a:lnTo>
                  <a:pt x="1" y="46"/>
                </a:lnTo>
                <a:lnTo>
                  <a:pt x="1" y="45"/>
                </a:lnTo>
                <a:lnTo>
                  <a:pt x="2" y="45"/>
                </a:lnTo>
                <a:lnTo>
                  <a:pt x="2" y="44"/>
                </a:lnTo>
                <a:lnTo>
                  <a:pt x="2" y="44"/>
                </a:lnTo>
                <a:lnTo>
                  <a:pt x="2" y="43"/>
                </a:lnTo>
                <a:lnTo>
                  <a:pt x="3" y="43"/>
                </a:lnTo>
                <a:lnTo>
                  <a:pt x="3" y="40"/>
                </a:lnTo>
                <a:lnTo>
                  <a:pt x="3" y="40"/>
                </a:lnTo>
                <a:lnTo>
                  <a:pt x="3" y="34"/>
                </a:lnTo>
                <a:lnTo>
                  <a:pt x="3" y="34"/>
                </a:lnTo>
                <a:lnTo>
                  <a:pt x="3" y="34"/>
                </a:lnTo>
                <a:lnTo>
                  <a:pt x="4" y="34"/>
                </a:lnTo>
                <a:lnTo>
                  <a:pt x="4" y="33"/>
                </a:lnTo>
                <a:lnTo>
                  <a:pt x="4" y="33"/>
                </a:lnTo>
                <a:lnTo>
                  <a:pt x="4" y="33"/>
                </a:lnTo>
                <a:lnTo>
                  <a:pt x="4" y="33"/>
                </a:lnTo>
                <a:lnTo>
                  <a:pt x="4" y="32"/>
                </a:lnTo>
                <a:lnTo>
                  <a:pt x="5" y="32"/>
                </a:lnTo>
                <a:lnTo>
                  <a:pt x="5" y="31"/>
                </a:lnTo>
                <a:lnTo>
                  <a:pt x="6" y="31"/>
                </a:lnTo>
                <a:lnTo>
                  <a:pt x="6" y="30"/>
                </a:lnTo>
                <a:lnTo>
                  <a:pt x="6" y="30"/>
                </a:lnTo>
                <a:lnTo>
                  <a:pt x="6" y="29"/>
                </a:lnTo>
                <a:lnTo>
                  <a:pt x="7" y="29"/>
                </a:lnTo>
                <a:lnTo>
                  <a:pt x="7" y="28"/>
                </a:lnTo>
                <a:lnTo>
                  <a:pt x="7" y="28"/>
                </a:lnTo>
                <a:lnTo>
                  <a:pt x="7" y="28"/>
                </a:lnTo>
                <a:lnTo>
                  <a:pt x="8" y="28"/>
                </a:lnTo>
                <a:lnTo>
                  <a:pt x="8" y="26"/>
                </a:lnTo>
                <a:lnTo>
                  <a:pt x="8" y="26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9" y="25"/>
                </a:lnTo>
                <a:lnTo>
                  <a:pt x="9" y="23"/>
                </a:lnTo>
                <a:lnTo>
                  <a:pt x="10" y="23"/>
                </a:lnTo>
                <a:lnTo>
                  <a:pt x="10" y="23"/>
                </a:lnTo>
                <a:lnTo>
                  <a:pt x="11" y="23"/>
                </a:lnTo>
                <a:lnTo>
                  <a:pt x="11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2" y="21"/>
                </a:lnTo>
                <a:lnTo>
                  <a:pt x="12" y="20"/>
                </a:lnTo>
                <a:lnTo>
                  <a:pt x="13" y="20"/>
                </a:lnTo>
                <a:lnTo>
                  <a:pt x="13" y="19"/>
                </a:lnTo>
                <a:lnTo>
                  <a:pt x="13" y="19"/>
                </a:lnTo>
                <a:lnTo>
                  <a:pt x="13" y="18"/>
                </a:lnTo>
                <a:lnTo>
                  <a:pt x="14" y="18"/>
                </a:lnTo>
                <a:lnTo>
                  <a:pt x="14" y="18"/>
                </a:lnTo>
                <a:lnTo>
                  <a:pt x="14" y="18"/>
                </a:lnTo>
                <a:lnTo>
                  <a:pt x="14" y="17"/>
                </a:lnTo>
                <a:lnTo>
                  <a:pt x="14" y="17"/>
                </a:lnTo>
                <a:lnTo>
                  <a:pt x="14" y="17"/>
                </a:lnTo>
                <a:lnTo>
                  <a:pt x="16" y="17"/>
                </a:lnTo>
                <a:lnTo>
                  <a:pt x="16" y="16"/>
                </a:lnTo>
                <a:lnTo>
                  <a:pt x="16" y="16"/>
                </a:lnTo>
                <a:lnTo>
                  <a:pt x="16" y="16"/>
                </a:lnTo>
                <a:lnTo>
                  <a:pt x="16" y="16"/>
                </a:lnTo>
                <a:lnTo>
                  <a:pt x="16" y="15"/>
                </a:lnTo>
                <a:lnTo>
                  <a:pt x="17" y="15"/>
                </a:lnTo>
                <a:lnTo>
                  <a:pt x="17" y="15"/>
                </a:lnTo>
                <a:lnTo>
                  <a:pt x="17" y="14"/>
                </a:lnTo>
                <a:lnTo>
                  <a:pt x="17" y="14"/>
                </a:lnTo>
                <a:lnTo>
                  <a:pt x="17" y="13"/>
                </a:lnTo>
                <a:lnTo>
                  <a:pt x="18" y="13"/>
                </a:lnTo>
                <a:lnTo>
                  <a:pt x="18" y="13"/>
                </a:lnTo>
                <a:lnTo>
                  <a:pt x="19" y="13"/>
                </a:lnTo>
                <a:lnTo>
                  <a:pt x="19" y="12"/>
                </a:lnTo>
                <a:lnTo>
                  <a:pt x="19" y="12"/>
                </a:lnTo>
                <a:lnTo>
                  <a:pt x="19" y="11"/>
                </a:lnTo>
                <a:lnTo>
                  <a:pt x="20" y="11"/>
                </a:lnTo>
                <a:lnTo>
                  <a:pt x="20" y="10"/>
                </a:lnTo>
                <a:lnTo>
                  <a:pt x="20" y="10"/>
                </a:lnTo>
                <a:lnTo>
                  <a:pt x="20" y="10"/>
                </a:lnTo>
                <a:lnTo>
                  <a:pt x="21" y="9"/>
                </a:lnTo>
                <a:lnTo>
                  <a:pt x="21" y="8"/>
                </a:lnTo>
                <a:lnTo>
                  <a:pt x="21" y="8"/>
                </a:lnTo>
                <a:lnTo>
                  <a:pt x="21" y="7"/>
                </a:lnTo>
                <a:lnTo>
                  <a:pt x="22" y="7"/>
                </a:lnTo>
                <a:lnTo>
                  <a:pt x="22" y="6"/>
                </a:lnTo>
                <a:lnTo>
                  <a:pt x="22" y="6"/>
                </a:lnTo>
                <a:lnTo>
                  <a:pt x="22" y="5"/>
                </a:lnTo>
                <a:lnTo>
                  <a:pt x="23" y="5"/>
                </a:lnTo>
                <a:lnTo>
                  <a:pt x="23" y="3"/>
                </a:lnTo>
                <a:lnTo>
                  <a:pt x="23" y="3"/>
                </a:lnTo>
                <a:lnTo>
                  <a:pt x="23" y="3"/>
                </a:lnTo>
                <a:lnTo>
                  <a:pt x="24" y="3"/>
                </a:lnTo>
                <a:lnTo>
                  <a:pt x="24" y="0"/>
                </a:lnTo>
                <a:lnTo>
                  <a:pt x="24" y="0"/>
                </a:lnTo>
                <a:lnTo>
                  <a:pt x="24" y="0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1"/>
          <xdr:cNvSpPr>
            <a:spLocks/>
          </xdr:cNvSpPr>
        </xdr:nvSpPr>
        <xdr:spPr>
          <a:xfrm>
            <a:off x="490" y="433"/>
            <a:ext cx="8" cy="15"/>
          </a:xfrm>
          <a:custGeom>
            <a:pathLst>
              <a:path h="62" w="35">
                <a:moveTo>
                  <a:pt x="1" y="57"/>
                </a:moveTo>
                <a:lnTo>
                  <a:pt x="1" y="62"/>
                </a:lnTo>
                <a:lnTo>
                  <a:pt x="3" y="62"/>
                </a:lnTo>
                <a:lnTo>
                  <a:pt x="3" y="62"/>
                </a:lnTo>
                <a:lnTo>
                  <a:pt x="4" y="60"/>
                </a:lnTo>
                <a:lnTo>
                  <a:pt x="5" y="59"/>
                </a:lnTo>
                <a:lnTo>
                  <a:pt x="5" y="59"/>
                </a:lnTo>
                <a:lnTo>
                  <a:pt x="5" y="58"/>
                </a:lnTo>
                <a:lnTo>
                  <a:pt x="3" y="58"/>
                </a:lnTo>
                <a:lnTo>
                  <a:pt x="3" y="60"/>
                </a:lnTo>
                <a:lnTo>
                  <a:pt x="4" y="59"/>
                </a:lnTo>
                <a:lnTo>
                  <a:pt x="5" y="58"/>
                </a:lnTo>
                <a:lnTo>
                  <a:pt x="3" y="60"/>
                </a:lnTo>
                <a:lnTo>
                  <a:pt x="4" y="60"/>
                </a:lnTo>
                <a:lnTo>
                  <a:pt x="4" y="60"/>
                </a:lnTo>
                <a:lnTo>
                  <a:pt x="5" y="59"/>
                </a:lnTo>
                <a:lnTo>
                  <a:pt x="6" y="58"/>
                </a:lnTo>
                <a:lnTo>
                  <a:pt x="6" y="58"/>
                </a:lnTo>
                <a:lnTo>
                  <a:pt x="6" y="57"/>
                </a:lnTo>
                <a:lnTo>
                  <a:pt x="6" y="55"/>
                </a:lnTo>
                <a:lnTo>
                  <a:pt x="4" y="55"/>
                </a:lnTo>
                <a:lnTo>
                  <a:pt x="4" y="58"/>
                </a:lnTo>
                <a:lnTo>
                  <a:pt x="5" y="57"/>
                </a:lnTo>
                <a:lnTo>
                  <a:pt x="6" y="55"/>
                </a:lnTo>
                <a:lnTo>
                  <a:pt x="4" y="58"/>
                </a:lnTo>
                <a:lnTo>
                  <a:pt x="5" y="58"/>
                </a:lnTo>
                <a:lnTo>
                  <a:pt x="5" y="58"/>
                </a:lnTo>
                <a:lnTo>
                  <a:pt x="6" y="57"/>
                </a:lnTo>
                <a:lnTo>
                  <a:pt x="8" y="55"/>
                </a:lnTo>
                <a:lnTo>
                  <a:pt x="8" y="55"/>
                </a:lnTo>
                <a:lnTo>
                  <a:pt x="8" y="51"/>
                </a:lnTo>
                <a:lnTo>
                  <a:pt x="8" y="44"/>
                </a:lnTo>
                <a:lnTo>
                  <a:pt x="5" y="44"/>
                </a:lnTo>
                <a:lnTo>
                  <a:pt x="5" y="46"/>
                </a:lnTo>
                <a:lnTo>
                  <a:pt x="6" y="45"/>
                </a:lnTo>
                <a:lnTo>
                  <a:pt x="8" y="44"/>
                </a:lnTo>
                <a:lnTo>
                  <a:pt x="5" y="46"/>
                </a:lnTo>
                <a:lnTo>
                  <a:pt x="6" y="46"/>
                </a:lnTo>
                <a:lnTo>
                  <a:pt x="6" y="46"/>
                </a:lnTo>
                <a:lnTo>
                  <a:pt x="8" y="45"/>
                </a:lnTo>
                <a:lnTo>
                  <a:pt x="9" y="44"/>
                </a:lnTo>
                <a:lnTo>
                  <a:pt x="9" y="44"/>
                </a:lnTo>
                <a:lnTo>
                  <a:pt x="9" y="43"/>
                </a:lnTo>
                <a:lnTo>
                  <a:pt x="9" y="41"/>
                </a:lnTo>
                <a:lnTo>
                  <a:pt x="6" y="41"/>
                </a:lnTo>
                <a:lnTo>
                  <a:pt x="6" y="44"/>
                </a:lnTo>
                <a:lnTo>
                  <a:pt x="8" y="43"/>
                </a:lnTo>
                <a:lnTo>
                  <a:pt x="9" y="41"/>
                </a:lnTo>
                <a:lnTo>
                  <a:pt x="6" y="44"/>
                </a:lnTo>
                <a:lnTo>
                  <a:pt x="8" y="44"/>
                </a:lnTo>
                <a:lnTo>
                  <a:pt x="8" y="44"/>
                </a:lnTo>
                <a:lnTo>
                  <a:pt x="9" y="43"/>
                </a:lnTo>
                <a:lnTo>
                  <a:pt x="10" y="41"/>
                </a:lnTo>
                <a:lnTo>
                  <a:pt x="10" y="41"/>
                </a:lnTo>
                <a:lnTo>
                  <a:pt x="10" y="40"/>
                </a:lnTo>
                <a:lnTo>
                  <a:pt x="8" y="40"/>
                </a:lnTo>
                <a:lnTo>
                  <a:pt x="8" y="43"/>
                </a:lnTo>
                <a:lnTo>
                  <a:pt x="9" y="41"/>
                </a:lnTo>
                <a:lnTo>
                  <a:pt x="10" y="40"/>
                </a:lnTo>
                <a:lnTo>
                  <a:pt x="8" y="43"/>
                </a:lnTo>
                <a:lnTo>
                  <a:pt x="9" y="43"/>
                </a:lnTo>
                <a:lnTo>
                  <a:pt x="9" y="43"/>
                </a:lnTo>
                <a:lnTo>
                  <a:pt x="10" y="41"/>
                </a:lnTo>
                <a:lnTo>
                  <a:pt x="12" y="40"/>
                </a:lnTo>
                <a:lnTo>
                  <a:pt x="12" y="40"/>
                </a:lnTo>
                <a:lnTo>
                  <a:pt x="12" y="39"/>
                </a:lnTo>
                <a:lnTo>
                  <a:pt x="12" y="37"/>
                </a:lnTo>
                <a:lnTo>
                  <a:pt x="9" y="37"/>
                </a:lnTo>
                <a:lnTo>
                  <a:pt x="9" y="40"/>
                </a:lnTo>
                <a:lnTo>
                  <a:pt x="10" y="39"/>
                </a:lnTo>
                <a:lnTo>
                  <a:pt x="12" y="37"/>
                </a:lnTo>
                <a:lnTo>
                  <a:pt x="9" y="40"/>
                </a:lnTo>
                <a:lnTo>
                  <a:pt x="10" y="40"/>
                </a:lnTo>
                <a:lnTo>
                  <a:pt x="10" y="40"/>
                </a:lnTo>
                <a:lnTo>
                  <a:pt x="12" y="39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0" y="36"/>
                </a:lnTo>
                <a:lnTo>
                  <a:pt x="10" y="39"/>
                </a:lnTo>
                <a:lnTo>
                  <a:pt x="12" y="37"/>
                </a:lnTo>
                <a:lnTo>
                  <a:pt x="13" y="36"/>
                </a:lnTo>
                <a:lnTo>
                  <a:pt x="10" y="39"/>
                </a:lnTo>
                <a:lnTo>
                  <a:pt x="12" y="39"/>
                </a:lnTo>
                <a:lnTo>
                  <a:pt x="12" y="39"/>
                </a:lnTo>
                <a:lnTo>
                  <a:pt x="13" y="37"/>
                </a:lnTo>
                <a:lnTo>
                  <a:pt x="14" y="36"/>
                </a:lnTo>
                <a:lnTo>
                  <a:pt x="14" y="36"/>
                </a:lnTo>
                <a:lnTo>
                  <a:pt x="14" y="34"/>
                </a:lnTo>
                <a:lnTo>
                  <a:pt x="14" y="32"/>
                </a:lnTo>
                <a:lnTo>
                  <a:pt x="12" y="32"/>
                </a:lnTo>
                <a:lnTo>
                  <a:pt x="12" y="35"/>
                </a:lnTo>
                <a:lnTo>
                  <a:pt x="13" y="34"/>
                </a:lnTo>
                <a:lnTo>
                  <a:pt x="14" y="32"/>
                </a:lnTo>
                <a:lnTo>
                  <a:pt x="12" y="35"/>
                </a:lnTo>
                <a:lnTo>
                  <a:pt x="13" y="35"/>
                </a:lnTo>
                <a:lnTo>
                  <a:pt x="13" y="35"/>
                </a:lnTo>
                <a:lnTo>
                  <a:pt x="14" y="34"/>
                </a:lnTo>
                <a:lnTo>
                  <a:pt x="15" y="32"/>
                </a:lnTo>
                <a:lnTo>
                  <a:pt x="15" y="32"/>
                </a:lnTo>
                <a:lnTo>
                  <a:pt x="15" y="30"/>
                </a:lnTo>
                <a:lnTo>
                  <a:pt x="13" y="30"/>
                </a:lnTo>
                <a:lnTo>
                  <a:pt x="13" y="32"/>
                </a:lnTo>
                <a:lnTo>
                  <a:pt x="14" y="31"/>
                </a:lnTo>
                <a:lnTo>
                  <a:pt x="15" y="30"/>
                </a:lnTo>
                <a:lnTo>
                  <a:pt x="13" y="32"/>
                </a:lnTo>
                <a:lnTo>
                  <a:pt x="14" y="32"/>
                </a:lnTo>
                <a:lnTo>
                  <a:pt x="15" y="32"/>
                </a:lnTo>
                <a:lnTo>
                  <a:pt x="15" y="32"/>
                </a:lnTo>
                <a:lnTo>
                  <a:pt x="17" y="31"/>
                </a:lnTo>
                <a:lnTo>
                  <a:pt x="18" y="30"/>
                </a:lnTo>
                <a:lnTo>
                  <a:pt x="18" y="30"/>
                </a:lnTo>
                <a:lnTo>
                  <a:pt x="18" y="28"/>
                </a:lnTo>
                <a:lnTo>
                  <a:pt x="15" y="28"/>
                </a:lnTo>
                <a:lnTo>
                  <a:pt x="15" y="31"/>
                </a:lnTo>
                <a:lnTo>
                  <a:pt x="17" y="30"/>
                </a:lnTo>
                <a:lnTo>
                  <a:pt x="18" y="28"/>
                </a:lnTo>
                <a:lnTo>
                  <a:pt x="15" y="31"/>
                </a:lnTo>
                <a:lnTo>
                  <a:pt x="17" y="31"/>
                </a:lnTo>
                <a:lnTo>
                  <a:pt x="17" y="31"/>
                </a:lnTo>
                <a:lnTo>
                  <a:pt x="18" y="30"/>
                </a:lnTo>
                <a:lnTo>
                  <a:pt x="19" y="28"/>
                </a:lnTo>
                <a:lnTo>
                  <a:pt x="19" y="28"/>
                </a:lnTo>
                <a:lnTo>
                  <a:pt x="19" y="27"/>
                </a:lnTo>
                <a:lnTo>
                  <a:pt x="19" y="26"/>
                </a:lnTo>
                <a:lnTo>
                  <a:pt x="17" y="26"/>
                </a:lnTo>
                <a:lnTo>
                  <a:pt x="17" y="28"/>
                </a:lnTo>
                <a:lnTo>
                  <a:pt x="18" y="27"/>
                </a:lnTo>
                <a:lnTo>
                  <a:pt x="19" y="26"/>
                </a:lnTo>
                <a:lnTo>
                  <a:pt x="17" y="28"/>
                </a:lnTo>
                <a:lnTo>
                  <a:pt x="18" y="28"/>
                </a:lnTo>
                <a:lnTo>
                  <a:pt x="18" y="28"/>
                </a:lnTo>
                <a:lnTo>
                  <a:pt x="19" y="27"/>
                </a:lnTo>
                <a:lnTo>
                  <a:pt x="21" y="26"/>
                </a:lnTo>
                <a:lnTo>
                  <a:pt x="21" y="26"/>
                </a:lnTo>
                <a:lnTo>
                  <a:pt x="21" y="25"/>
                </a:lnTo>
                <a:lnTo>
                  <a:pt x="21" y="23"/>
                </a:lnTo>
                <a:lnTo>
                  <a:pt x="18" y="23"/>
                </a:lnTo>
                <a:lnTo>
                  <a:pt x="18" y="26"/>
                </a:lnTo>
                <a:lnTo>
                  <a:pt x="19" y="25"/>
                </a:lnTo>
                <a:lnTo>
                  <a:pt x="21" y="23"/>
                </a:lnTo>
                <a:lnTo>
                  <a:pt x="18" y="26"/>
                </a:lnTo>
                <a:lnTo>
                  <a:pt x="19" y="26"/>
                </a:lnTo>
                <a:lnTo>
                  <a:pt x="19" y="26"/>
                </a:lnTo>
                <a:lnTo>
                  <a:pt x="21" y="25"/>
                </a:lnTo>
                <a:lnTo>
                  <a:pt x="22" y="23"/>
                </a:lnTo>
                <a:lnTo>
                  <a:pt x="22" y="23"/>
                </a:lnTo>
                <a:lnTo>
                  <a:pt x="22" y="22"/>
                </a:lnTo>
                <a:lnTo>
                  <a:pt x="19" y="22"/>
                </a:lnTo>
                <a:lnTo>
                  <a:pt x="19" y="25"/>
                </a:lnTo>
                <a:lnTo>
                  <a:pt x="21" y="23"/>
                </a:lnTo>
                <a:lnTo>
                  <a:pt x="22" y="22"/>
                </a:lnTo>
                <a:lnTo>
                  <a:pt x="19" y="25"/>
                </a:lnTo>
                <a:lnTo>
                  <a:pt x="22" y="25"/>
                </a:lnTo>
                <a:lnTo>
                  <a:pt x="22" y="25"/>
                </a:lnTo>
                <a:lnTo>
                  <a:pt x="23" y="23"/>
                </a:lnTo>
                <a:lnTo>
                  <a:pt x="24" y="22"/>
                </a:lnTo>
                <a:lnTo>
                  <a:pt x="24" y="22"/>
                </a:lnTo>
                <a:lnTo>
                  <a:pt x="24" y="21"/>
                </a:lnTo>
                <a:lnTo>
                  <a:pt x="24" y="19"/>
                </a:lnTo>
                <a:lnTo>
                  <a:pt x="22" y="19"/>
                </a:lnTo>
                <a:lnTo>
                  <a:pt x="22" y="22"/>
                </a:lnTo>
                <a:lnTo>
                  <a:pt x="23" y="21"/>
                </a:lnTo>
                <a:lnTo>
                  <a:pt x="24" y="19"/>
                </a:lnTo>
                <a:lnTo>
                  <a:pt x="22" y="22"/>
                </a:lnTo>
                <a:lnTo>
                  <a:pt x="23" y="22"/>
                </a:lnTo>
                <a:lnTo>
                  <a:pt x="23" y="22"/>
                </a:lnTo>
                <a:lnTo>
                  <a:pt x="24" y="21"/>
                </a:lnTo>
                <a:lnTo>
                  <a:pt x="26" y="19"/>
                </a:lnTo>
                <a:lnTo>
                  <a:pt x="26" y="19"/>
                </a:lnTo>
                <a:lnTo>
                  <a:pt x="26" y="18"/>
                </a:lnTo>
                <a:lnTo>
                  <a:pt x="26" y="17"/>
                </a:lnTo>
                <a:lnTo>
                  <a:pt x="23" y="17"/>
                </a:lnTo>
                <a:lnTo>
                  <a:pt x="23" y="19"/>
                </a:lnTo>
                <a:lnTo>
                  <a:pt x="24" y="18"/>
                </a:lnTo>
                <a:lnTo>
                  <a:pt x="26" y="17"/>
                </a:lnTo>
                <a:lnTo>
                  <a:pt x="23" y="19"/>
                </a:lnTo>
                <a:lnTo>
                  <a:pt x="24" y="19"/>
                </a:lnTo>
                <a:lnTo>
                  <a:pt x="26" y="19"/>
                </a:lnTo>
                <a:lnTo>
                  <a:pt x="26" y="19"/>
                </a:lnTo>
                <a:lnTo>
                  <a:pt x="27" y="18"/>
                </a:lnTo>
                <a:lnTo>
                  <a:pt x="28" y="17"/>
                </a:lnTo>
                <a:lnTo>
                  <a:pt x="28" y="17"/>
                </a:lnTo>
                <a:lnTo>
                  <a:pt x="28" y="16"/>
                </a:lnTo>
                <a:lnTo>
                  <a:pt x="28" y="14"/>
                </a:lnTo>
                <a:lnTo>
                  <a:pt x="26" y="14"/>
                </a:lnTo>
                <a:lnTo>
                  <a:pt x="26" y="17"/>
                </a:lnTo>
                <a:lnTo>
                  <a:pt x="27" y="16"/>
                </a:lnTo>
                <a:lnTo>
                  <a:pt x="28" y="14"/>
                </a:lnTo>
                <a:lnTo>
                  <a:pt x="26" y="17"/>
                </a:lnTo>
                <a:lnTo>
                  <a:pt x="27" y="17"/>
                </a:lnTo>
                <a:lnTo>
                  <a:pt x="27" y="17"/>
                </a:lnTo>
                <a:lnTo>
                  <a:pt x="28" y="16"/>
                </a:lnTo>
                <a:lnTo>
                  <a:pt x="30" y="14"/>
                </a:lnTo>
                <a:lnTo>
                  <a:pt x="30" y="14"/>
                </a:lnTo>
                <a:lnTo>
                  <a:pt x="30" y="13"/>
                </a:lnTo>
                <a:lnTo>
                  <a:pt x="27" y="13"/>
                </a:lnTo>
                <a:lnTo>
                  <a:pt x="28" y="14"/>
                </a:lnTo>
                <a:lnTo>
                  <a:pt x="30" y="13"/>
                </a:lnTo>
                <a:lnTo>
                  <a:pt x="30" y="16"/>
                </a:lnTo>
                <a:lnTo>
                  <a:pt x="31" y="14"/>
                </a:lnTo>
                <a:lnTo>
                  <a:pt x="30" y="13"/>
                </a:lnTo>
                <a:lnTo>
                  <a:pt x="31" y="12"/>
                </a:lnTo>
                <a:lnTo>
                  <a:pt x="31" y="12"/>
                </a:lnTo>
                <a:lnTo>
                  <a:pt x="31" y="10"/>
                </a:lnTo>
                <a:lnTo>
                  <a:pt x="31" y="9"/>
                </a:lnTo>
                <a:lnTo>
                  <a:pt x="28" y="9"/>
                </a:lnTo>
                <a:lnTo>
                  <a:pt x="28" y="12"/>
                </a:lnTo>
                <a:lnTo>
                  <a:pt x="30" y="10"/>
                </a:lnTo>
                <a:lnTo>
                  <a:pt x="31" y="9"/>
                </a:lnTo>
                <a:lnTo>
                  <a:pt x="28" y="12"/>
                </a:lnTo>
                <a:lnTo>
                  <a:pt x="30" y="12"/>
                </a:lnTo>
                <a:lnTo>
                  <a:pt x="30" y="12"/>
                </a:lnTo>
                <a:lnTo>
                  <a:pt x="31" y="10"/>
                </a:lnTo>
                <a:lnTo>
                  <a:pt x="32" y="9"/>
                </a:lnTo>
                <a:lnTo>
                  <a:pt x="32" y="9"/>
                </a:lnTo>
                <a:lnTo>
                  <a:pt x="32" y="8"/>
                </a:lnTo>
                <a:lnTo>
                  <a:pt x="32" y="7"/>
                </a:lnTo>
                <a:lnTo>
                  <a:pt x="30" y="7"/>
                </a:lnTo>
                <a:lnTo>
                  <a:pt x="30" y="9"/>
                </a:lnTo>
                <a:lnTo>
                  <a:pt x="31" y="8"/>
                </a:lnTo>
                <a:lnTo>
                  <a:pt x="32" y="7"/>
                </a:lnTo>
                <a:lnTo>
                  <a:pt x="30" y="9"/>
                </a:lnTo>
                <a:lnTo>
                  <a:pt x="31" y="9"/>
                </a:lnTo>
                <a:lnTo>
                  <a:pt x="31" y="9"/>
                </a:lnTo>
                <a:lnTo>
                  <a:pt x="32" y="8"/>
                </a:lnTo>
                <a:lnTo>
                  <a:pt x="33" y="7"/>
                </a:lnTo>
                <a:lnTo>
                  <a:pt x="33" y="7"/>
                </a:lnTo>
                <a:lnTo>
                  <a:pt x="33" y="4"/>
                </a:lnTo>
                <a:lnTo>
                  <a:pt x="31" y="4"/>
                </a:lnTo>
                <a:lnTo>
                  <a:pt x="31" y="7"/>
                </a:lnTo>
                <a:lnTo>
                  <a:pt x="32" y="5"/>
                </a:lnTo>
                <a:lnTo>
                  <a:pt x="33" y="4"/>
                </a:lnTo>
                <a:lnTo>
                  <a:pt x="31" y="7"/>
                </a:lnTo>
                <a:lnTo>
                  <a:pt x="32" y="7"/>
                </a:lnTo>
                <a:lnTo>
                  <a:pt x="32" y="7"/>
                </a:lnTo>
                <a:lnTo>
                  <a:pt x="33" y="5"/>
                </a:lnTo>
                <a:lnTo>
                  <a:pt x="35" y="4"/>
                </a:lnTo>
                <a:lnTo>
                  <a:pt x="35" y="4"/>
                </a:lnTo>
                <a:lnTo>
                  <a:pt x="35" y="0"/>
                </a:lnTo>
                <a:lnTo>
                  <a:pt x="30" y="0"/>
                </a:lnTo>
                <a:lnTo>
                  <a:pt x="30" y="4"/>
                </a:lnTo>
                <a:lnTo>
                  <a:pt x="32" y="1"/>
                </a:lnTo>
                <a:lnTo>
                  <a:pt x="31" y="3"/>
                </a:lnTo>
                <a:lnTo>
                  <a:pt x="30" y="4"/>
                </a:lnTo>
                <a:lnTo>
                  <a:pt x="30" y="4"/>
                </a:lnTo>
                <a:lnTo>
                  <a:pt x="32" y="4"/>
                </a:lnTo>
                <a:lnTo>
                  <a:pt x="32" y="1"/>
                </a:lnTo>
                <a:lnTo>
                  <a:pt x="31" y="1"/>
                </a:lnTo>
                <a:lnTo>
                  <a:pt x="31" y="1"/>
                </a:lnTo>
                <a:lnTo>
                  <a:pt x="30" y="3"/>
                </a:lnTo>
                <a:lnTo>
                  <a:pt x="28" y="4"/>
                </a:lnTo>
                <a:lnTo>
                  <a:pt x="28" y="4"/>
                </a:lnTo>
                <a:lnTo>
                  <a:pt x="28" y="4"/>
                </a:lnTo>
                <a:lnTo>
                  <a:pt x="28" y="7"/>
                </a:lnTo>
                <a:lnTo>
                  <a:pt x="31" y="4"/>
                </a:lnTo>
                <a:lnTo>
                  <a:pt x="30" y="5"/>
                </a:lnTo>
                <a:lnTo>
                  <a:pt x="28" y="7"/>
                </a:lnTo>
                <a:lnTo>
                  <a:pt x="28" y="7"/>
                </a:lnTo>
                <a:lnTo>
                  <a:pt x="31" y="7"/>
                </a:lnTo>
                <a:lnTo>
                  <a:pt x="31" y="4"/>
                </a:lnTo>
                <a:lnTo>
                  <a:pt x="30" y="4"/>
                </a:lnTo>
                <a:lnTo>
                  <a:pt x="30" y="4"/>
                </a:lnTo>
                <a:lnTo>
                  <a:pt x="28" y="5"/>
                </a:lnTo>
                <a:lnTo>
                  <a:pt x="27" y="7"/>
                </a:lnTo>
                <a:lnTo>
                  <a:pt x="27" y="7"/>
                </a:lnTo>
                <a:lnTo>
                  <a:pt x="27" y="7"/>
                </a:lnTo>
                <a:lnTo>
                  <a:pt x="27" y="8"/>
                </a:lnTo>
                <a:lnTo>
                  <a:pt x="27" y="9"/>
                </a:lnTo>
                <a:lnTo>
                  <a:pt x="30" y="7"/>
                </a:lnTo>
                <a:lnTo>
                  <a:pt x="28" y="8"/>
                </a:lnTo>
                <a:lnTo>
                  <a:pt x="27" y="9"/>
                </a:lnTo>
                <a:lnTo>
                  <a:pt x="27" y="9"/>
                </a:lnTo>
                <a:lnTo>
                  <a:pt x="30" y="9"/>
                </a:lnTo>
                <a:lnTo>
                  <a:pt x="30" y="7"/>
                </a:lnTo>
                <a:lnTo>
                  <a:pt x="28" y="7"/>
                </a:lnTo>
                <a:lnTo>
                  <a:pt x="28" y="7"/>
                </a:lnTo>
                <a:lnTo>
                  <a:pt x="27" y="8"/>
                </a:lnTo>
                <a:lnTo>
                  <a:pt x="26" y="9"/>
                </a:lnTo>
                <a:lnTo>
                  <a:pt x="26" y="9"/>
                </a:lnTo>
                <a:lnTo>
                  <a:pt x="26" y="9"/>
                </a:lnTo>
                <a:lnTo>
                  <a:pt x="26" y="10"/>
                </a:lnTo>
                <a:lnTo>
                  <a:pt x="26" y="12"/>
                </a:lnTo>
                <a:lnTo>
                  <a:pt x="27" y="10"/>
                </a:lnTo>
                <a:lnTo>
                  <a:pt x="26" y="12"/>
                </a:lnTo>
                <a:lnTo>
                  <a:pt x="26" y="12"/>
                </a:lnTo>
                <a:lnTo>
                  <a:pt x="28" y="12"/>
                </a:lnTo>
                <a:lnTo>
                  <a:pt x="27" y="10"/>
                </a:lnTo>
                <a:lnTo>
                  <a:pt x="26" y="12"/>
                </a:lnTo>
                <a:lnTo>
                  <a:pt x="26" y="12"/>
                </a:lnTo>
                <a:lnTo>
                  <a:pt x="24" y="13"/>
                </a:lnTo>
                <a:lnTo>
                  <a:pt x="24" y="13"/>
                </a:lnTo>
                <a:lnTo>
                  <a:pt x="24" y="13"/>
                </a:lnTo>
                <a:lnTo>
                  <a:pt x="24" y="14"/>
                </a:lnTo>
                <a:lnTo>
                  <a:pt x="27" y="12"/>
                </a:lnTo>
                <a:lnTo>
                  <a:pt x="26" y="13"/>
                </a:lnTo>
                <a:lnTo>
                  <a:pt x="24" y="14"/>
                </a:lnTo>
                <a:lnTo>
                  <a:pt x="24" y="14"/>
                </a:lnTo>
                <a:lnTo>
                  <a:pt x="27" y="14"/>
                </a:lnTo>
                <a:lnTo>
                  <a:pt x="27" y="12"/>
                </a:lnTo>
                <a:lnTo>
                  <a:pt x="26" y="12"/>
                </a:lnTo>
                <a:lnTo>
                  <a:pt x="26" y="12"/>
                </a:lnTo>
                <a:lnTo>
                  <a:pt x="24" y="13"/>
                </a:lnTo>
                <a:lnTo>
                  <a:pt x="23" y="14"/>
                </a:lnTo>
                <a:lnTo>
                  <a:pt x="23" y="14"/>
                </a:lnTo>
                <a:lnTo>
                  <a:pt x="23" y="14"/>
                </a:lnTo>
                <a:lnTo>
                  <a:pt x="23" y="16"/>
                </a:lnTo>
                <a:lnTo>
                  <a:pt x="23" y="17"/>
                </a:lnTo>
                <a:lnTo>
                  <a:pt x="26" y="14"/>
                </a:lnTo>
                <a:lnTo>
                  <a:pt x="24" y="16"/>
                </a:lnTo>
                <a:lnTo>
                  <a:pt x="23" y="17"/>
                </a:lnTo>
                <a:lnTo>
                  <a:pt x="23" y="17"/>
                </a:lnTo>
                <a:lnTo>
                  <a:pt x="26" y="17"/>
                </a:lnTo>
                <a:lnTo>
                  <a:pt x="26" y="14"/>
                </a:lnTo>
                <a:lnTo>
                  <a:pt x="24" y="14"/>
                </a:lnTo>
                <a:lnTo>
                  <a:pt x="23" y="14"/>
                </a:lnTo>
                <a:lnTo>
                  <a:pt x="23" y="14"/>
                </a:lnTo>
                <a:lnTo>
                  <a:pt x="22" y="16"/>
                </a:lnTo>
                <a:lnTo>
                  <a:pt x="21" y="17"/>
                </a:lnTo>
                <a:lnTo>
                  <a:pt x="21" y="17"/>
                </a:lnTo>
                <a:lnTo>
                  <a:pt x="21" y="17"/>
                </a:lnTo>
                <a:lnTo>
                  <a:pt x="21" y="18"/>
                </a:lnTo>
                <a:lnTo>
                  <a:pt x="21" y="19"/>
                </a:lnTo>
                <a:lnTo>
                  <a:pt x="23" y="17"/>
                </a:lnTo>
                <a:lnTo>
                  <a:pt x="22" y="18"/>
                </a:lnTo>
                <a:lnTo>
                  <a:pt x="21" y="19"/>
                </a:lnTo>
                <a:lnTo>
                  <a:pt x="21" y="19"/>
                </a:lnTo>
                <a:lnTo>
                  <a:pt x="23" y="19"/>
                </a:lnTo>
                <a:lnTo>
                  <a:pt x="23" y="17"/>
                </a:lnTo>
                <a:lnTo>
                  <a:pt x="22" y="17"/>
                </a:lnTo>
                <a:lnTo>
                  <a:pt x="22" y="17"/>
                </a:lnTo>
                <a:lnTo>
                  <a:pt x="21" y="18"/>
                </a:lnTo>
                <a:lnTo>
                  <a:pt x="19" y="19"/>
                </a:lnTo>
                <a:lnTo>
                  <a:pt x="19" y="19"/>
                </a:lnTo>
                <a:lnTo>
                  <a:pt x="19" y="19"/>
                </a:lnTo>
                <a:lnTo>
                  <a:pt x="19" y="21"/>
                </a:lnTo>
                <a:lnTo>
                  <a:pt x="19" y="22"/>
                </a:lnTo>
                <a:lnTo>
                  <a:pt x="22" y="19"/>
                </a:lnTo>
                <a:lnTo>
                  <a:pt x="21" y="21"/>
                </a:lnTo>
                <a:lnTo>
                  <a:pt x="19" y="22"/>
                </a:lnTo>
                <a:lnTo>
                  <a:pt x="19" y="22"/>
                </a:lnTo>
                <a:lnTo>
                  <a:pt x="22" y="22"/>
                </a:lnTo>
                <a:lnTo>
                  <a:pt x="22" y="19"/>
                </a:lnTo>
                <a:lnTo>
                  <a:pt x="19" y="19"/>
                </a:lnTo>
                <a:lnTo>
                  <a:pt x="19" y="19"/>
                </a:lnTo>
                <a:lnTo>
                  <a:pt x="18" y="21"/>
                </a:lnTo>
                <a:lnTo>
                  <a:pt x="17" y="22"/>
                </a:lnTo>
                <a:lnTo>
                  <a:pt x="17" y="22"/>
                </a:lnTo>
                <a:lnTo>
                  <a:pt x="17" y="22"/>
                </a:lnTo>
                <a:lnTo>
                  <a:pt x="17" y="23"/>
                </a:lnTo>
                <a:lnTo>
                  <a:pt x="19" y="21"/>
                </a:lnTo>
                <a:lnTo>
                  <a:pt x="18" y="22"/>
                </a:lnTo>
                <a:lnTo>
                  <a:pt x="17" y="23"/>
                </a:lnTo>
                <a:lnTo>
                  <a:pt x="17" y="23"/>
                </a:lnTo>
                <a:lnTo>
                  <a:pt x="19" y="23"/>
                </a:lnTo>
                <a:lnTo>
                  <a:pt x="19" y="21"/>
                </a:lnTo>
                <a:lnTo>
                  <a:pt x="18" y="21"/>
                </a:lnTo>
                <a:lnTo>
                  <a:pt x="18" y="21"/>
                </a:lnTo>
                <a:lnTo>
                  <a:pt x="17" y="22"/>
                </a:lnTo>
                <a:lnTo>
                  <a:pt x="15" y="23"/>
                </a:lnTo>
                <a:lnTo>
                  <a:pt x="15" y="23"/>
                </a:lnTo>
                <a:lnTo>
                  <a:pt x="15" y="23"/>
                </a:lnTo>
                <a:lnTo>
                  <a:pt x="15" y="25"/>
                </a:lnTo>
                <a:lnTo>
                  <a:pt x="15" y="26"/>
                </a:lnTo>
                <a:lnTo>
                  <a:pt x="18" y="23"/>
                </a:lnTo>
                <a:lnTo>
                  <a:pt x="17" y="25"/>
                </a:lnTo>
                <a:lnTo>
                  <a:pt x="15" y="26"/>
                </a:lnTo>
                <a:lnTo>
                  <a:pt x="15" y="26"/>
                </a:lnTo>
                <a:lnTo>
                  <a:pt x="18" y="26"/>
                </a:lnTo>
                <a:lnTo>
                  <a:pt x="18" y="23"/>
                </a:lnTo>
                <a:lnTo>
                  <a:pt x="17" y="23"/>
                </a:lnTo>
                <a:lnTo>
                  <a:pt x="17" y="23"/>
                </a:lnTo>
                <a:lnTo>
                  <a:pt x="15" y="25"/>
                </a:lnTo>
                <a:lnTo>
                  <a:pt x="14" y="26"/>
                </a:lnTo>
                <a:lnTo>
                  <a:pt x="14" y="26"/>
                </a:lnTo>
                <a:lnTo>
                  <a:pt x="14" y="26"/>
                </a:lnTo>
                <a:lnTo>
                  <a:pt x="14" y="27"/>
                </a:lnTo>
                <a:lnTo>
                  <a:pt x="14" y="28"/>
                </a:lnTo>
                <a:lnTo>
                  <a:pt x="17" y="26"/>
                </a:lnTo>
                <a:lnTo>
                  <a:pt x="15" y="27"/>
                </a:lnTo>
                <a:lnTo>
                  <a:pt x="14" y="28"/>
                </a:lnTo>
                <a:lnTo>
                  <a:pt x="14" y="28"/>
                </a:lnTo>
                <a:lnTo>
                  <a:pt x="17" y="28"/>
                </a:lnTo>
                <a:lnTo>
                  <a:pt x="17" y="26"/>
                </a:lnTo>
                <a:lnTo>
                  <a:pt x="15" y="26"/>
                </a:lnTo>
                <a:lnTo>
                  <a:pt x="15" y="26"/>
                </a:lnTo>
                <a:lnTo>
                  <a:pt x="14" y="27"/>
                </a:lnTo>
                <a:lnTo>
                  <a:pt x="13" y="28"/>
                </a:lnTo>
                <a:lnTo>
                  <a:pt x="13" y="28"/>
                </a:lnTo>
                <a:lnTo>
                  <a:pt x="13" y="28"/>
                </a:lnTo>
                <a:lnTo>
                  <a:pt x="13" y="30"/>
                </a:lnTo>
                <a:lnTo>
                  <a:pt x="15" y="27"/>
                </a:lnTo>
                <a:lnTo>
                  <a:pt x="14" y="28"/>
                </a:lnTo>
                <a:lnTo>
                  <a:pt x="13" y="30"/>
                </a:lnTo>
                <a:lnTo>
                  <a:pt x="13" y="30"/>
                </a:lnTo>
                <a:lnTo>
                  <a:pt x="15" y="30"/>
                </a:lnTo>
                <a:lnTo>
                  <a:pt x="15" y="27"/>
                </a:lnTo>
                <a:lnTo>
                  <a:pt x="14" y="27"/>
                </a:lnTo>
                <a:lnTo>
                  <a:pt x="13" y="27"/>
                </a:lnTo>
                <a:lnTo>
                  <a:pt x="13" y="27"/>
                </a:lnTo>
                <a:lnTo>
                  <a:pt x="12" y="28"/>
                </a:lnTo>
                <a:lnTo>
                  <a:pt x="10" y="30"/>
                </a:lnTo>
                <a:lnTo>
                  <a:pt x="10" y="30"/>
                </a:lnTo>
                <a:lnTo>
                  <a:pt x="10" y="30"/>
                </a:lnTo>
                <a:lnTo>
                  <a:pt x="10" y="32"/>
                </a:lnTo>
                <a:lnTo>
                  <a:pt x="13" y="30"/>
                </a:lnTo>
                <a:lnTo>
                  <a:pt x="12" y="31"/>
                </a:lnTo>
                <a:lnTo>
                  <a:pt x="10" y="32"/>
                </a:lnTo>
                <a:lnTo>
                  <a:pt x="10" y="32"/>
                </a:lnTo>
                <a:lnTo>
                  <a:pt x="13" y="32"/>
                </a:lnTo>
                <a:lnTo>
                  <a:pt x="13" y="30"/>
                </a:lnTo>
                <a:lnTo>
                  <a:pt x="12" y="30"/>
                </a:lnTo>
                <a:lnTo>
                  <a:pt x="12" y="30"/>
                </a:lnTo>
                <a:lnTo>
                  <a:pt x="10" y="31"/>
                </a:lnTo>
                <a:lnTo>
                  <a:pt x="9" y="32"/>
                </a:lnTo>
                <a:lnTo>
                  <a:pt x="9" y="32"/>
                </a:lnTo>
                <a:lnTo>
                  <a:pt x="9" y="32"/>
                </a:lnTo>
                <a:lnTo>
                  <a:pt x="9" y="34"/>
                </a:lnTo>
                <a:lnTo>
                  <a:pt x="9" y="36"/>
                </a:lnTo>
                <a:lnTo>
                  <a:pt x="12" y="34"/>
                </a:lnTo>
                <a:lnTo>
                  <a:pt x="10" y="35"/>
                </a:lnTo>
                <a:lnTo>
                  <a:pt x="9" y="36"/>
                </a:lnTo>
                <a:lnTo>
                  <a:pt x="9" y="36"/>
                </a:lnTo>
                <a:lnTo>
                  <a:pt x="12" y="36"/>
                </a:lnTo>
                <a:lnTo>
                  <a:pt x="12" y="34"/>
                </a:lnTo>
                <a:lnTo>
                  <a:pt x="10" y="34"/>
                </a:lnTo>
                <a:lnTo>
                  <a:pt x="10" y="34"/>
                </a:lnTo>
                <a:lnTo>
                  <a:pt x="9" y="35"/>
                </a:lnTo>
                <a:lnTo>
                  <a:pt x="8" y="36"/>
                </a:lnTo>
                <a:lnTo>
                  <a:pt x="8" y="36"/>
                </a:lnTo>
                <a:lnTo>
                  <a:pt x="8" y="36"/>
                </a:lnTo>
                <a:lnTo>
                  <a:pt x="8" y="37"/>
                </a:lnTo>
                <a:lnTo>
                  <a:pt x="10" y="35"/>
                </a:lnTo>
                <a:lnTo>
                  <a:pt x="9" y="36"/>
                </a:lnTo>
                <a:lnTo>
                  <a:pt x="8" y="37"/>
                </a:lnTo>
                <a:lnTo>
                  <a:pt x="8" y="37"/>
                </a:lnTo>
                <a:lnTo>
                  <a:pt x="10" y="37"/>
                </a:lnTo>
                <a:lnTo>
                  <a:pt x="10" y="35"/>
                </a:lnTo>
                <a:lnTo>
                  <a:pt x="9" y="35"/>
                </a:lnTo>
                <a:lnTo>
                  <a:pt x="9" y="35"/>
                </a:lnTo>
                <a:lnTo>
                  <a:pt x="8" y="36"/>
                </a:lnTo>
                <a:lnTo>
                  <a:pt x="6" y="37"/>
                </a:lnTo>
                <a:lnTo>
                  <a:pt x="6" y="37"/>
                </a:lnTo>
                <a:lnTo>
                  <a:pt x="6" y="37"/>
                </a:lnTo>
                <a:lnTo>
                  <a:pt x="6" y="39"/>
                </a:lnTo>
                <a:lnTo>
                  <a:pt x="6" y="40"/>
                </a:lnTo>
                <a:lnTo>
                  <a:pt x="9" y="37"/>
                </a:lnTo>
                <a:lnTo>
                  <a:pt x="8" y="39"/>
                </a:lnTo>
                <a:lnTo>
                  <a:pt x="6" y="40"/>
                </a:lnTo>
                <a:lnTo>
                  <a:pt x="6" y="40"/>
                </a:lnTo>
                <a:lnTo>
                  <a:pt x="9" y="40"/>
                </a:lnTo>
                <a:lnTo>
                  <a:pt x="9" y="37"/>
                </a:lnTo>
                <a:lnTo>
                  <a:pt x="8" y="37"/>
                </a:lnTo>
                <a:lnTo>
                  <a:pt x="8" y="37"/>
                </a:lnTo>
                <a:lnTo>
                  <a:pt x="6" y="39"/>
                </a:lnTo>
                <a:lnTo>
                  <a:pt x="5" y="40"/>
                </a:lnTo>
                <a:lnTo>
                  <a:pt x="5" y="40"/>
                </a:lnTo>
                <a:lnTo>
                  <a:pt x="5" y="40"/>
                </a:lnTo>
                <a:lnTo>
                  <a:pt x="5" y="41"/>
                </a:lnTo>
                <a:lnTo>
                  <a:pt x="8" y="39"/>
                </a:lnTo>
                <a:lnTo>
                  <a:pt x="6" y="40"/>
                </a:lnTo>
                <a:lnTo>
                  <a:pt x="5" y="41"/>
                </a:lnTo>
                <a:lnTo>
                  <a:pt x="5" y="41"/>
                </a:lnTo>
                <a:lnTo>
                  <a:pt x="8" y="41"/>
                </a:lnTo>
                <a:lnTo>
                  <a:pt x="8" y="39"/>
                </a:lnTo>
                <a:lnTo>
                  <a:pt x="6" y="39"/>
                </a:lnTo>
                <a:lnTo>
                  <a:pt x="6" y="39"/>
                </a:lnTo>
                <a:lnTo>
                  <a:pt x="5" y="40"/>
                </a:lnTo>
                <a:lnTo>
                  <a:pt x="4" y="41"/>
                </a:lnTo>
                <a:lnTo>
                  <a:pt x="4" y="41"/>
                </a:lnTo>
                <a:lnTo>
                  <a:pt x="4" y="41"/>
                </a:lnTo>
                <a:lnTo>
                  <a:pt x="4" y="43"/>
                </a:lnTo>
                <a:lnTo>
                  <a:pt x="4" y="44"/>
                </a:lnTo>
                <a:lnTo>
                  <a:pt x="6" y="41"/>
                </a:lnTo>
                <a:lnTo>
                  <a:pt x="5" y="43"/>
                </a:lnTo>
                <a:lnTo>
                  <a:pt x="4" y="44"/>
                </a:lnTo>
                <a:lnTo>
                  <a:pt x="4" y="44"/>
                </a:lnTo>
                <a:lnTo>
                  <a:pt x="6" y="44"/>
                </a:lnTo>
                <a:lnTo>
                  <a:pt x="6" y="41"/>
                </a:lnTo>
                <a:lnTo>
                  <a:pt x="5" y="41"/>
                </a:lnTo>
                <a:lnTo>
                  <a:pt x="5" y="41"/>
                </a:lnTo>
                <a:lnTo>
                  <a:pt x="4" y="43"/>
                </a:lnTo>
                <a:lnTo>
                  <a:pt x="3" y="44"/>
                </a:lnTo>
                <a:lnTo>
                  <a:pt x="3" y="44"/>
                </a:lnTo>
                <a:lnTo>
                  <a:pt x="3" y="44"/>
                </a:lnTo>
                <a:lnTo>
                  <a:pt x="3" y="51"/>
                </a:lnTo>
                <a:lnTo>
                  <a:pt x="3" y="55"/>
                </a:lnTo>
                <a:lnTo>
                  <a:pt x="5" y="53"/>
                </a:lnTo>
                <a:lnTo>
                  <a:pt x="4" y="54"/>
                </a:lnTo>
                <a:lnTo>
                  <a:pt x="3" y="55"/>
                </a:lnTo>
                <a:lnTo>
                  <a:pt x="3" y="55"/>
                </a:lnTo>
                <a:lnTo>
                  <a:pt x="5" y="55"/>
                </a:lnTo>
                <a:lnTo>
                  <a:pt x="5" y="53"/>
                </a:lnTo>
                <a:lnTo>
                  <a:pt x="4" y="53"/>
                </a:lnTo>
                <a:lnTo>
                  <a:pt x="4" y="53"/>
                </a:lnTo>
                <a:lnTo>
                  <a:pt x="3" y="54"/>
                </a:lnTo>
                <a:lnTo>
                  <a:pt x="1" y="55"/>
                </a:lnTo>
                <a:lnTo>
                  <a:pt x="1" y="55"/>
                </a:lnTo>
                <a:lnTo>
                  <a:pt x="1" y="55"/>
                </a:lnTo>
                <a:lnTo>
                  <a:pt x="1" y="57"/>
                </a:lnTo>
                <a:lnTo>
                  <a:pt x="1" y="58"/>
                </a:lnTo>
                <a:lnTo>
                  <a:pt x="4" y="55"/>
                </a:lnTo>
                <a:lnTo>
                  <a:pt x="3" y="57"/>
                </a:lnTo>
                <a:lnTo>
                  <a:pt x="1" y="58"/>
                </a:lnTo>
                <a:lnTo>
                  <a:pt x="1" y="58"/>
                </a:lnTo>
                <a:lnTo>
                  <a:pt x="4" y="58"/>
                </a:lnTo>
                <a:lnTo>
                  <a:pt x="4" y="55"/>
                </a:lnTo>
                <a:lnTo>
                  <a:pt x="3" y="55"/>
                </a:lnTo>
                <a:lnTo>
                  <a:pt x="3" y="55"/>
                </a:lnTo>
                <a:lnTo>
                  <a:pt x="1" y="57"/>
                </a:lnTo>
                <a:lnTo>
                  <a:pt x="0" y="58"/>
                </a:lnTo>
                <a:lnTo>
                  <a:pt x="0" y="58"/>
                </a:lnTo>
                <a:lnTo>
                  <a:pt x="0" y="58"/>
                </a:lnTo>
                <a:lnTo>
                  <a:pt x="0" y="59"/>
                </a:lnTo>
                <a:lnTo>
                  <a:pt x="3" y="57"/>
                </a:lnTo>
                <a:lnTo>
                  <a:pt x="1" y="58"/>
                </a:lnTo>
                <a:lnTo>
                  <a:pt x="0" y="59"/>
                </a:lnTo>
                <a:lnTo>
                  <a:pt x="0" y="59"/>
                </a:lnTo>
                <a:lnTo>
                  <a:pt x="3" y="59"/>
                </a:lnTo>
                <a:lnTo>
                  <a:pt x="3" y="57"/>
                </a:lnTo>
                <a:lnTo>
                  <a:pt x="1" y="57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2"/>
          <xdr:cNvSpPr>
            <a:spLocks/>
          </xdr:cNvSpPr>
        </xdr:nvSpPr>
        <xdr:spPr>
          <a:xfrm>
            <a:off x="487" y="446"/>
            <a:ext cx="3" cy="2"/>
          </a:xfrm>
          <a:custGeom>
            <a:pathLst>
              <a:path h="6" w="10">
                <a:moveTo>
                  <a:pt x="0" y="0"/>
                </a:moveTo>
                <a:lnTo>
                  <a:pt x="1" y="0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2" y="4"/>
                </a:lnTo>
                <a:lnTo>
                  <a:pt x="2" y="4"/>
                </a:lnTo>
                <a:lnTo>
                  <a:pt x="2" y="4"/>
                </a:lnTo>
                <a:lnTo>
                  <a:pt x="2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6"/>
                </a:lnTo>
                <a:lnTo>
                  <a:pt x="6" y="6"/>
                </a:lnTo>
                <a:lnTo>
                  <a:pt x="6" y="6"/>
                </a:lnTo>
                <a:lnTo>
                  <a:pt x="7" y="6"/>
                </a:lnTo>
                <a:lnTo>
                  <a:pt x="7" y="6"/>
                </a:lnTo>
                <a:lnTo>
                  <a:pt x="10" y="6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3"/>
          <xdr:cNvSpPr>
            <a:spLocks/>
          </xdr:cNvSpPr>
        </xdr:nvSpPr>
        <xdr:spPr>
          <a:xfrm>
            <a:off x="487" y="445"/>
            <a:ext cx="4" cy="3"/>
          </a:xfrm>
          <a:custGeom>
            <a:pathLst>
              <a:path h="13" w="16">
                <a:moveTo>
                  <a:pt x="1" y="0"/>
                </a:moveTo>
                <a:lnTo>
                  <a:pt x="1" y="5"/>
                </a:lnTo>
                <a:lnTo>
                  <a:pt x="2" y="5"/>
                </a:lnTo>
                <a:lnTo>
                  <a:pt x="2" y="3"/>
                </a:lnTo>
                <a:lnTo>
                  <a:pt x="0" y="3"/>
                </a:lnTo>
                <a:lnTo>
                  <a:pt x="1" y="4"/>
                </a:lnTo>
                <a:lnTo>
                  <a:pt x="2" y="5"/>
                </a:lnTo>
                <a:lnTo>
                  <a:pt x="0" y="3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3" y="8"/>
                </a:lnTo>
                <a:lnTo>
                  <a:pt x="1" y="8"/>
                </a:lnTo>
                <a:lnTo>
                  <a:pt x="2" y="9"/>
                </a:lnTo>
                <a:lnTo>
                  <a:pt x="3" y="10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3" y="12"/>
                </a:lnTo>
                <a:lnTo>
                  <a:pt x="3" y="12"/>
                </a:lnTo>
                <a:lnTo>
                  <a:pt x="5" y="12"/>
                </a:lnTo>
                <a:lnTo>
                  <a:pt x="6" y="12"/>
                </a:lnTo>
                <a:lnTo>
                  <a:pt x="6" y="9"/>
                </a:lnTo>
                <a:lnTo>
                  <a:pt x="3" y="9"/>
                </a:lnTo>
                <a:lnTo>
                  <a:pt x="5" y="10"/>
                </a:lnTo>
                <a:lnTo>
                  <a:pt x="6" y="12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5" y="12"/>
                </a:lnTo>
                <a:lnTo>
                  <a:pt x="6" y="13"/>
                </a:lnTo>
                <a:lnTo>
                  <a:pt x="6" y="13"/>
                </a:lnTo>
                <a:lnTo>
                  <a:pt x="9" y="13"/>
                </a:lnTo>
                <a:lnTo>
                  <a:pt x="10" y="13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1" y="8"/>
                </a:lnTo>
                <a:lnTo>
                  <a:pt x="11" y="9"/>
                </a:lnTo>
                <a:lnTo>
                  <a:pt x="11" y="10"/>
                </a:lnTo>
                <a:lnTo>
                  <a:pt x="14" y="8"/>
                </a:lnTo>
                <a:lnTo>
                  <a:pt x="12" y="9"/>
                </a:lnTo>
                <a:lnTo>
                  <a:pt x="11" y="10"/>
                </a:lnTo>
                <a:lnTo>
                  <a:pt x="11" y="10"/>
                </a:lnTo>
                <a:lnTo>
                  <a:pt x="14" y="10"/>
                </a:lnTo>
                <a:lnTo>
                  <a:pt x="14" y="8"/>
                </a:lnTo>
                <a:lnTo>
                  <a:pt x="10" y="8"/>
                </a:lnTo>
                <a:lnTo>
                  <a:pt x="9" y="8"/>
                </a:lnTo>
                <a:lnTo>
                  <a:pt x="6" y="8"/>
                </a:lnTo>
                <a:lnTo>
                  <a:pt x="9" y="10"/>
                </a:lnTo>
                <a:lnTo>
                  <a:pt x="7" y="9"/>
                </a:lnTo>
                <a:lnTo>
                  <a:pt x="6" y="8"/>
                </a:lnTo>
                <a:lnTo>
                  <a:pt x="6" y="10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7" y="8"/>
                </a:lnTo>
                <a:lnTo>
                  <a:pt x="6" y="7"/>
                </a:lnTo>
                <a:lnTo>
                  <a:pt x="6" y="7"/>
                </a:lnTo>
                <a:lnTo>
                  <a:pt x="5" y="7"/>
                </a:lnTo>
                <a:lnTo>
                  <a:pt x="3" y="7"/>
                </a:lnTo>
                <a:lnTo>
                  <a:pt x="6" y="9"/>
                </a:lnTo>
                <a:lnTo>
                  <a:pt x="5" y="8"/>
                </a:lnTo>
                <a:lnTo>
                  <a:pt x="3" y="7"/>
                </a:lnTo>
                <a:lnTo>
                  <a:pt x="3" y="9"/>
                </a:lnTo>
                <a:lnTo>
                  <a:pt x="6" y="9"/>
                </a:lnTo>
                <a:lnTo>
                  <a:pt x="6" y="8"/>
                </a:lnTo>
                <a:lnTo>
                  <a:pt x="6" y="8"/>
                </a:lnTo>
                <a:lnTo>
                  <a:pt x="5" y="7"/>
                </a:lnTo>
                <a:lnTo>
                  <a:pt x="3" y="5"/>
                </a:lnTo>
                <a:lnTo>
                  <a:pt x="3" y="5"/>
                </a:lnTo>
                <a:lnTo>
                  <a:pt x="2" y="5"/>
                </a:lnTo>
                <a:lnTo>
                  <a:pt x="5" y="8"/>
                </a:lnTo>
                <a:lnTo>
                  <a:pt x="3" y="7"/>
                </a:lnTo>
                <a:lnTo>
                  <a:pt x="2" y="5"/>
                </a:lnTo>
                <a:lnTo>
                  <a:pt x="2" y="8"/>
                </a:lnTo>
                <a:lnTo>
                  <a:pt x="5" y="8"/>
                </a:lnTo>
                <a:lnTo>
                  <a:pt x="5" y="7"/>
                </a:lnTo>
                <a:lnTo>
                  <a:pt x="5" y="3"/>
                </a:lnTo>
                <a:lnTo>
                  <a:pt x="5" y="3"/>
                </a:lnTo>
                <a:lnTo>
                  <a:pt x="3" y="1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4"/>
          <xdr:cNvSpPr>
            <a:spLocks/>
          </xdr:cNvSpPr>
        </xdr:nvSpPr>
        <xdr:spPr>
          <a:xfrm>
            <a:off x="487" y="429"/>
            <a:ext cx="1" cy="18"/>
          </a:xfrm>
          <a:custGeom>
            <a:pathLst>
              <a:path h="56" w="5">
                <a:moveTo>
                  <a:pt x="5" y="0"/>
                </a:move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2"/>
                </a:lnTo>
                <a:lnTo>
                  <a:pt x="4" y="2"/>
                </a:lnTo>
                <a:lnTo>
                  <a:pt x="4" y="3"/>
                </a:lnTo>
                <a:lnTo>
                  <a:pt x="3" y="3"/>
                </a:lnTo>
                <a:lnTo>
                  <a:pt x="3" y="4"/>
                </a:lnTo>
                <a:lnTo>
                  <a:pt x="3" y="4"/>
                </a:lnTo>
                <a:lnTo>
                  <a:pt x="3" y="5"/>
                </a:lnTo>
                <a:lnTo>
                  <a:pt x="2" y="5"/>
                </a:lnTo>
                <a:lnTo>
                  <a:pt x="2" y="5"/>
                </a:lnTo>
                <a:lnTo>
                  <a:pt x="2" y="5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1" y="13"/>
                </a:lnTo>
                <a:lnTo>
                  <a:pt x="1" y="13"/>
                </a:lnTo>
                <a:lnTo>
                  <a:pt x="1" y="14"/>
                </a:lnTo>
                <a:lnTo>
                  <a:pt x="2" y="14"/>
                </a:lnTo>
                <a:lnTo>
                  <a:pt x="2" y="22"/>
                </a:lnTo>
                <a:lnTo>
                  <a:pt x="2" y="22"/>
                </a:lnTo>
                <a:lnTo>
                  <a:pt x="2" y="26"/>
                </a:lnTo>
                <a:lnTo>
                  <a:pt x="2" y="26"/>
                </a:lnTo>
                <a:lnTo>
                  <a:pt x="2" y="26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8"/>
                </a:lnTo>
                <a:lnTo>
                  <a:pt x="4" y="28"/>
                </a:lnTo>
                <a:lnTo>
                  <a:pt x="4" y="31"/>
                </a:lnTo>
                <a:lnTo>
                  <a:pt x="4" y="31"/>
                </a:lnTo>
                <a:lnTo>
                  <a:pt x="4" y="33"/>
                </a:lnTo>
                <a:lnTo>
                  <a:pt x="4" y="33"/>
                </a:lnTo>
                <a:lnTo>
                  <a:pt x="4" y="34"/>
                </a:lnTo>
                <a:lnTo>
                  <a:pt x="5" y="34"/>
                </a:lnTo>
                <a:lnTo>
                  <a:pt x="5" y="41"/>
                </a:lnTo>
                <a:lnTo>
                  <a:pt x="4" y="41"/>
                </a:lnTo>
                <a:lnTo>
                  <a:pt x="4" y="42"/>
                </a:lnTo>
                <a:lnTo>
                  <a:pt x="4" y="42"/>
                </a:lnTo>
                <a:lnTo>
                  <a:pt x="4" y="43"/>
                </a:lnTo>
                <a:lnTo>
                  <a:pt x="4" y="43"/>
                </a:lnTo>
                <a:lnTo>
                  <a:pt x="4" y="46"/>
                </a:lnTo>
                <a:lnTo>
                  <a:pt x="3" y="46"/>
                </a:lnTo>
                <a:lnTo>
                  <a:pt x="3" y="47"/>
                </a:lnTo>
                <a:lnTo>
                  <a:pt x="3" y="47"/>
                </a:lnTo>
                <a:lnTo>
                  <a:pt x="2" y="48"/>
                </a:lnTo>
                <a:lnTo>
                  <a:pt x="2" y="49"/>
                </a:lnTo>
                <a:lnTo>
                  <a:pt x="2" y="49"/>
                </a:lnTo>
                <a:lnTo>
                  <a:pt x="2" y="51"/>
                </a:lnTo>
                <a:lnTo>
                  <a:pt x="2" y="52"/>
                </a:lnTo>
                <a:lnTo>
                  <a:pt x="2" y="53"/>
                </a:lnTo>
                <a:lnTo>
                  <a:pt x="1" y="53"/>
                </a:lnTo>
                <a:lnTo>
                  <a:pt x="1" y="55"/>
                </a:lnTo>
                <a:lnTo>
                  <a:pt x="2" y="55"/>
                </a:lnTo>
                <a:lnTo>
                  <a:pt x="2" y="56"/>
                </a:lnTo>
                <a:lnTo>
                  <a:pt x="2" y="56"/>
                </a:lnTo>
                <a:lnTo>
                  <a:pt x="2" y="55"/>
                </a:lnTo>
                <a:lnTo>
                  <a:pt x="2" y="55"/>
                </a:lnTo>
                <a:lnTo>
                  <a:pt x="2" y="55"/>
                </a:lnTo>
                <a:lnTo>
                  <a:pt x="3" y="55"/>
                </a:lnTo>
                <a:lnTo>
                  <a:pt x="3" y="54"/>
                </a:lnTo>
                <a:lnTo>
                  <a:pt x="0" y="54"/>
                </a:lnTo>
                <a:lnTo>
                  <a:pt x="0" y="55"/>
                </a:lnTo>
                <a:lnTo>
                  <a:pt x="0" y="55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5"/>
          <xdr:cNvSpPr>
            <a:spLocks/>
          </xdr:cNvSpPr>
        </xdr:nvSpPr>
        <xdr:spPr>
          <a:xfrm>
            <a:off x="486" y="428"/>
            <a:ext cx="3" cy="19"/>
          </a:xfrm>
          <a:custGeom>
            <a:pathLst>
              <a:path h="76" w="11">
                <a:moveTo>
                  <a:pt x="11" y="2"/>
                </a:moveTo>
                <a:lnTo>
                  <a:pt x="6" y="2"/>
                </a:lnTo>
                <a:lnTo>
                  <a:pt x="6" y="3"/>
                </a:lnTo>
                <a:lnTo>
                  <a:pt x="9" y="3"/>
                </a:lnTo>
                <a:lnTo>
                  <a:pt x="9" y="0"/>
                </a:lnTo>
                <a:lnTo>
                  <a:pt x="7" y="2"/>
                </a:lnTo>
                <a:lnTo>
                  <a:pt x="6" y="3"/>
                </a:lnTo>
                <a:lnTo>
                  <a:pt x="9" y="0"/>
                </a:lnTo>
                <a:lnTo>
                  <a:pt x="7" y="0"/>
                </a:lnTo>
                <a:lnTo>
                  <a:pt x="7" y="0"/>
                </a:lnTo>
                <a:lnTo>
                  <a:pt x="6" y="2"/>
                </a:lnTo>
                <a:lnTo>
                  <a:pt x="5" y="3"/>
                </a:lnTo>
                <a:lnTo>
                  <a:pt x="5" y="3"/>
                </a:lnTo>
                <a:lnTo>
                  <a:pt x="5" y="4"/>
                </a:lnTo>
                <a:lnTo>
                  <a:pt x="5" y="6"/>
                </a:lnTo>
                <a:lnTo>
                  <a:pt x="7" y="6"/>
                </a:lnTo>
                <a:lnTo>
                  <a:pt x="7" y="3"/>
                </a:lnTo>
                <a:lnTo>
                  <a:pt x="6" y="4"/>
                </a:lnTo>
                <a:lnTo>
                  <a:pt x="5" y="6"/>
                </a:lnTo>
                <a:lnTo>
                  <a:pt x="7" y="3"/>
                </a:lnTo>
                <a:lnTo>
                  <a:pt x="6" y="3"/>
                </a:lnTo>
                <a:lnTo>
                  <a:pt x="6" y="3"/>
                </a:lnTo>
                <a:lnTo>
                  <a:pt x="5" y="4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8"/>
                </a:lnTo>
                <a:lnTo>
                  <a:pt x="6" y="8"/>
                </a:lnTo>
                <a:lnTo>
                  <a:pt x="6" y="6"/>
                </a:lnTo>
                <a:lnTo>
                  <a:pt x="5" y="7"/>
                </a:lnTo>
                <a:lnTo>
                  <a:pt x="4" y="8"/>
                </a:lnTo>
                <a:lnTo>
                  <a:pt x="6" y="6"/>
                </a:lnTo>
                <a:lnTo>
                  <a:pt x="5" y="6"/>
                </a:lnTo>
                <a:lnTo>
                  <a:pt x="5" y="6"/>
                </a:lnTo>
                <a:lnTo>
                  <a:pt x="4" y="7"/>
                </a:lnTo>
                <a:lnTo>
                  <a:pt x="2" y="8"/>
                </a:lnTo>
                <a:lnTo>
                  <a:pt x="2" y="8"/>
                </a:lnTo>
                <a:lnTo>
                  <a:pt x="2" y="13"/>
                </a:lnTo>
                <a:lnTo>
                  <a:pt x="2" y="15"/>
                </a:lnTo>
                <a:lnTo>
                  <a:pt x="5" y="15"/>
                </a:lnTo>
                <a:lnTo>
                  <a:pt x="5" y="12"/>
                </a:lnTo>
                <a:lnTo>
                  <a:pt x="4" y="13"/>
                </a:lnTo>
                <a:lnTo>
                  <a:pt x="2" y="15"/>
                </a:lnTo>
                <a:lnTo>
                  <a:pt x="5" y="12"/>
                </a:lnTo>
                <a:lnTo>
                  <a:pt x="4" y="12"/>
                </a:lnTo>
                <a:lnTo>
                  <a:pt x="4" y="12"/>
                </a:lnTo>
                <a:lnTo>
                  <a:pt x="2" y="13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8"/>
                </a:lnTo>
                <a:lnTo>
                  <a:pt x="1" y="20"/>
                </a:lnTo>
                <a:lnTo>
                  <a:pt x="1" y="20"/>
                </a:lnTo>
                <a:lnTo>
                  <a:pt x="2" y="21"/>
                </a:lnTo>
                <a:lnTo>
                  <a:pt x="4" y="22"/>
                </a:lnTo>
                <a:lnTo>
                  <a:pt x="4" y="22"/>
                </a:lnTo>
                <a:lnTo>
                  <a:pt x="5" y="22"/>
                </a:lnTo>
                <a:lnTo>
                  <a:pt x="5" y="20"/>
                </a:lnTo>
                <a:lnTo>
                  <a:pt x="2" y="20"/>
                </a:lnTo>
                <a:lnTo>
                  <a:pt x="4" y="21"/>
                </a:lnTo>
                <a:lnTo>
                  <a:pt x="5" y="22"/>
                </a:lnTo>
                <a:lnTo>
                  <a:pt x="2" y="20"/>
                </a:lnTo>
                <a:lnTo>
                  <a:pt x="2" y="30"/>
                </a:lnTo>
                <a:lnTo>
                  <a:pt x="2" y="35"/>
                </a:lnTo>
                <a:lnTo>
                  <a:pt x="2" y="35"/>
                </a:lnTo>
                <a:lnTo>
                  <a:pt x="4" y="38"/>
                </a:lnTo>
                <a:lnTo>
                  <a:pt x="5" y="39"/>
                </a:lnTo>
                <a:lnTo>
                  <a:pt x="6" y="36"/>
                </a:lnTo>
                <a:lnTo>
                  <a:pt x="4" y="36"/>
                </a:lnTo>
                <a:lnTo>
                  <a:pt x="4" y="36"/>
                </a:lnTo>
                <a:lnTo>
                  <a:pt x="4" y="38"/>
                </a:lnTo>
                <a:lnTo>
                  <a:pt x="4" y="38"/>
                </a:lnTo>
                <a:lnTo>
                  <a:pt x="5" y="39"/>
                </a:lnTo>
                <a:lnTo>
                  <a:pt x="6" y="40"/>
                </a:lnTo>
                <a:lnTo>
                  <a:pt x="6" y="40"/>
                </a:lnTo>
                <a:lnTo>
                  <a:pt x="7" y="40"/>
                </a:lnTo>
                <a:lnTo>
                  <a:pt x="7" y="38"/>
                </a:lnTo>
                <a:lnTo>
                  <a:pt x="5" y="38"/>
                </a:lnTo>
                <a:lnTo>
                  <a:pt x="6" y="39"/>
                </a:lnTo>
                <a:lnTo>
                  <a:pt x="7" y="40"/>
                </a:lnTo>
                <a:lnTo>
                  <a:pt x="5" y="38"/>
                </a:lnTo>
                <a:lnTo>
                  <a:pt x="5" y="42"/>
                </a:lnTo>
                <a:lnTo>
                  <a:pt x="5" y="44"/>
                </a:lnTo>
                <a:lnTo>
                  <a:pt x="5" y="45"/>
                </a:lnTo>
                <a:lnTo>
                  <a:pt x="5" y="45"/>
                </a:lnTo>
                <a:lnTo>
                  <a:pt x="6" y="47"/>
                </a:lnTo>
                <a:lnTo>
                  <a:pt x="7" y="48"/>
                </a:lnTo>
                <a:lnTo>
                  <a:pt x="7" y="48"/>
                </a:lnTo>
                <a:lnTo>
                  <a:pt x="9" y="48"/>
                </a:lnTo>
                <a:lnTo>
                  <a:pt x="9" y="45"/>
                </a:lnTo>
                <a:lnTo>
                  <a:pt x="6" y="45"/>
                </a:lnTo>
                <a:lnTo>
                  <a:pt x="7" y="47"/>
                </a:lnTo>
                <a:lnTo>
                  <a:pt x="9" y="48"/>
                </a:lnTo>
                <a:lnTo>
                  <a:pt x="6" y="45"/>
                </a:lnTo>
                <a:lnTo>
                  <a:pt x="6" y="54"/>
                </a:lnTo>
                <a:lnTo>
                  <a:pt x="9" y="54"/>
                </a:lnTo>
                <a:lnTo>
                  <a:pt x="9" y="52"/>
                </a:lnTo>
                <a:lnTo>
                  <a:pt x="7" y="53"/>
                </a:lnTo>
                <a:lnTo>
                  <a:pt x="6" y="54"/>
                </a:lnTo>
                <a:lnTo>
                  <a:pt x="9" y="52"/>
                </a:lnTo>
                <a:lnTo>
                  <a:pt x="7" y="52"/>
                </a:lnTo>
                <a:lnTo>
                  <a:pt x="7" y="52"/>
                </a:lnTo>
                <a:lnTo>
                  <a:pt x="6" y="53"/>
                </a:lnTo>
                <a:lnTo>
                  <a:pt x="5" y="54"/>
                </a:lnTo>
                <a:lnTo>
                  <a:pt x="5" y="54"/>
                </a:lnTo>
                <a:lnTo>
                  <a:pt x="5" y="56"/>
                </a:lnTo>
                <a:lnTo>
                  <a:pt x="5" y="57"/>
                </a:lnTo>
                <a:lnTo>
                  <a:pt x="5" y="61"/>
                </a:lnTo>
                <a:lnTo>
                  <a:pt x="7" y="61"/>
                </a:lnTo>
                <a:lnTo>
                  <a:pt x="7" y="58"/>
                </a:lnTo>
                <a:lnTo>
                  <a:pt x="6" y="60"/>
                </a:lnTo>
                <a:lnTo>
                  <a:pt x="5" y="61"/>
                </a:lnTo>
                <a:lnTo>
                  <a:pt x="7" y="58"/>
                </a:lnTo>
                <a:lnTo>
                  <a:pt x="6" y="58"/>
                </a:lnTo>
                <a:lnTo>
                  <a:pt x="6" y="58"/>
                </a:lnTo>
                <a:lnTo>
                  <a:pt x="5" y="60"/>
                </a:lnTo>
                <a:lnTo>
                  <a:pt x="4" y="61"/>
                </a:lnTo>
                <a:lnTo>
                  <a:pt x="4" y="61"/>
                </a:lnTo>
                <a:lnTo>
                  <a:pt x="4" y="62"/>
                </a:lnTo>
                <a:lnTo>
                  <a:pt x="6" y="62"/>
                </a:lnTo>
                <a:lnTo>
                  <a:pt x="5" y="61"/>
                </a:lnTo>
                <a:lnTo>
                  <a:pt x="4" y="62"/>
                </a:lnTo>
                <a:lnTo>
                  <a:pt x="4" y="62"/>
                </a:lnTo>
                <a:lnTo>
                  <a:pt x="2" y="63"/>
                </a:lnTo>
                <a:lnTo>
                  <a:pt x="2" y="63"/>
                </a:lnTo>
                <a:lnTo>
                  <a:pt x="2" y="65"/>
                </a:lnTo>
                <a:lnTo>
                  <a:pt x="2" y="67"/>
                </a:lnTo>
                <a:lnTo>
                  <a:pt x="2" y="68"/>
                </a:lnTo>
                <a:lnTo>
                  <a:pt x="2" y="70"/>
                </a:lnTo>
                <a:lnTo>
                  <a:pt x="5" y="70"/>
                </a:lnTo>
                <a:lnTo>
                  <a:pt x="5" y="67"/>
                </a:lnTo>
                <a:lnTo>
                  <a:pt x="4" y="68"/>
                </a:lnTo>
                <a:lnTo>
                  <a:pt x="2" y="70"/>
                </a:lnTo>
                <a:lnTo>
                  <a:pt x="5" y="67"/>
                </a:lnTo>
                <a:lnTo>
                  <a:pt x="4" y="67"/>
                </a:lnTo>
                <a:lnTo>
                  <a:pt x="4" y="67"/>
                </a:lnTo>
                <a:lnTo>
                  <a:pt x="2" y="68"/>
                </a:lnTo>
                <a:lnTo>
                  <a:pt x="1" y="70"/>
                </a:lnTo>
                <a:lnTo>
                  <a:pt x="1" y="70"/>
                </a:lnTo>
                <a:lnTo>
                  <a:pt x="1" y="72"/>
                </a:lnTo>
                <a:lnTo>
                  <a:pt x="1" y="72"/>
                </a:lnTo>
                <a:lnTo>
                  <a:pt x="2" y="74"/>
                </a:lnTo>
                <a:lnTo>
                  <a:pt x="4" y="75"/>
                </a:lnTo>
                <a:lnTo>
                  <a:pt x="4" y="75"/>
                </a:lnTo>
                <a:lnTo>
                  <a:pt x="5" y="75"/>
                </a:lnTo>
                <a:lnTo>
                  <a:pt x="5" y="72"/>
                </a:lnTo>
                <a:lnTo>
                  <a:pt x="2" y="72"/>
                </a:lnTo>
                <a:lnTo>
                  <a:pt x="4" y="74"/>
                </a:lnTo>
                <a:lnTo>
                  <a:pt x="5" y="75"/>
                </a:lnTo>
                <a:lnTo>
                  <a:pt x="2" y="72"/>
                </a:lnTo>
                <a:lnTo>
                  <a:pt x="2" y="74"/>
                </a:lnTo>
                <a:lnTo>
                  <a:pt x="2" y="74"/>
                </a:lnTo>
                <a:lnTo>
                  <a:pt x="4" y="75"/>
                </a:lnTo>
                <a:lnTo>
                  <a:pt x="5" y="76"/>
                </a:lnTo>
                <a:lnTo>
                  <a:pt x="5" y="76"/>
                </a:lnTo>
                <a:lnTo>
                  <a:pt x="6" y="75"/>
                </a:lnTo>
                <a:lnTo>
                  <a:pt x="7" y="74"/>
                </a:lnTo>
                <a:lnTo>
                  <a:pt x="7" y="74"/>
                </a:lnTo>
                <a:lnTo>
                  <a:pt x="7" y="72"/>
                </a:lnTo>
                <a:lnTo>
                  <a:pt x="5" y="72"/>
                </a:lnTo>
                <a:lnTo>
                  <a:pt x="5" y="75"/>
                </a:lnTo>
                <a:lnTo>
                  <a:pt x="6" y="74"/>
                </a:lnTo>
                <a:lnTo>
                  <a:pt x="7" y="72"/>
                </a:lnTo>
                <a:lnTo>
                  <a:pt x="5" y="75"/>
                </a:lnTo>
                <a:lnTo>
                  <a:pt x="6" y="75"/>
                </a:lnTo>
                <a:lnTo>
                  <a:pt x="6" y="75"/>
                </a:lnTo>
                <a:lnTo>
                  <a:pt x="7" y="74"/>
                </a:lnTo>
                <a:lnTo>
                  <a:pt x="9" y="72"/>
                </a:lnTo>
                <a:lnTo>
                  <a:pt x="9" y="72"/>
                </a:lnTo>
                <a:lnTo>
                  <a:pt x="9" y="71"/>
                </a:lnTo>
                <a:lnTo>
                  <a:pt x="9" y="71"/>
                </a:lnTo>
                <a:lnTo>
                  <a:pt x="7" y="70"/>
                </a:lnTo>
                <a:lnTo>
                  <a:pt x="6" y="68"/>
                </a:lnTo>
                <a:lnTo>
                  <a:pt x="6" y="68"/>
                </a:lnTo>
                <a:lnTo>
                  <a:pt x="2" y="68"/>
                </a:lnTo>
                <a:lnTo>
                  <a:pt x="2" y="68"/>
                </a:lnTo>
                <a:lnTo>
                  <a:pt x="1" y="70"/>
                </a:lnTo>
                <a:lnTo>
                  <a:pt x="0" y="71"/>
                </a:lnTo>
                <a:lnTo>
                  <a:pt x="0" y="71"/>
                </a:lnTo>
                <a:lnTo>
                  <a:pt x="0" y="72"/>
                </a:lnTo>
                <a:lnTo>
                  <a:pt x="5" y="72"/>
                </a:lnTo>
                <a:lnTo>
                  <a:pt x="5" y="71"/>
                </a:lnTo>
                <a:lnTo>
                  <a:pt x="2" y="74"/>
                </a:lnTo>
                <a:lnTo>
                  <a:pt x="4" y="72"/>
                </a:lnTo>
                <a:lnTo>
                  <a:pt x="5" y="71"/>
                </a:lnTo>
                <a:lnTo>
                  <a:pt x="2" y="71"/>
                </a:lnTo>
                <a:lnTo>
                  <a:pt x="2" y="74"/>
                </a:lnTo>
                <a:lnTo>
                  <a:pt x="6" y="74"/>
                </a:lnTo>
                <a:lnTo>
                  <a:pt x="4" y="71"/>
                </a:lnTo>
                <a:lnTo>
                  <a:pt x="5" y="72"/>
                </a:lnTo>
                <a:lnTo>
                  <a:pt x="6" y="74"/>
                </a:lnTo>
                <a:lnTo>
                  <a:pt x="6" y="71"/>
                </a:lnTo>
                <a:lnTo>
                  <a:pt x="4" y="71"/>
                </a:lnTo>
                <a:lnTo>
                  <a:pt x="4" y="72"/>
                </a:lnTo>
                <a:lnTo>
                  <a:pt x="6" y="70"/>
                </a:lnTo>
                <a:lnTo>
                  <a:pt x="5" y="71"/>
                </a:lnTo>
                <a:lnTo>
                  <a:pt x="4" y="72"/>
                </a:lnTo>
                <a:lnTo>
                  <a:pt x="4" y="72"/>
                </a:lnTo>
                <a:lnTo>
                  <a:pt x="6" y="72"/>
                </a:lnTo>
                <a:lnTo>
                  <a:pt x="6" y="70"/>
                </a:lnTo>
                <a:lnTo>
                  <a:pt x="5" y="70"/>
                </a:lnTo>
                <a:lnTo>
                  <a:pt x="5" y="70"/>
                </a:lnTo>
                <a:lnTo>
                  <a:pt x="4" y="71"/>
                </a:lnTo>
                <a:lnTo>
                  <a:pt x="2" y="72"/>
                </a:lnTo>
                <a:lnTo>
                  <a:pt x="2" y="72"/>
                </a:lnTo>
                <a:lnTo>
                  <a:pt x="2" y="72"/>
                </a:lnTo>
                <a:lnTo>
                  <a:pt x="2" y="74"/>
                </a:lnTo>
                <a:lnTo>
                  <a:pt x="7" y="74"/>
                </a:lnTo>
                <a:lnTo>
                  <a:pt x="6" y="72"/>
                </a:lnTo>
                <a:lnTo>
                  <a:pt x="5" y="71"/>
                </a:lnTo>
                <a:lnTo>
                  <a:pt x="5" y="71"/>
                </a:lnTo>
                <a:lnTo>
                  <a:pt x="4" y="72"/>
                </a:lnTo>
                <a:lnTo>
                  <a:pt x="2" y="74"/>
                </a:lnTo>
                <a:lnTo>
                  <a:pt x="2" y="74"/>
                </a:lnTo>
                <a:lnTo>
                  <a:pt x="5" y="74"/>
                </a:lnTo>
                <a:lnTo>
                  <a:pt x="7" y="74"/>
                </a:lnTo>
                <a:lnTo>
                  <a:pt x="7" y="72"/>
                </a:lnTo>
                <a:lnTo>
                  <a:pt x="7" y="72"/>
                </a:lnTo>
                <a:lnTo>
                  <a:pt x="6" y="71"/>
                </a:lnTo>
                <a:lnTo>
                  <a:pt x="5" y="70"/>
                </a:lnTo>
                <a:lnTo>
                  <a:pt x="5" y="70"/>
                </a:lnTo>
                <a:lnTo>
                  <a:pt x="4" y="70"/>
                </a:lnTo>
                <a:lnTo>
                  <a:pt x="6" y="72"/>
                </a:lnTo>
                <a:lnTo>
                  <a:pt x="5" y="71"/>
                </a:lnTo>
                <a:lnTo>
                  <a:pt x="4" y="70"/>
                </a:lnTo>
                <a:lnTo>
                  <a:pt x="4" y="72"/>
                </a:lnTo>
                <a:lnTo>
                  <a:pt x="6" y="72"/>
                </a:lnTo>
                <a:lnTo>
                  <a:pt x="6" y="70"/>
                </a:lnTo>
                <a:lnTo>
                  <a:pt x="4" y="72"/>
                </a:lnTo>
                <a:lnTo>
                  <a:pt x="5" y="71"/>
                </a:lnTo>
                <a:lnTo>
                  <a:pt x="6" y="70"/>
                </a:lnTo>
                <a:lnTo>
                  <a:pt x="4" y="70"/>
                </a:lnTo>
                <a:lnTo>
                  <a:pt x="4" y="72"/>
                </a:lnTo>
                <a:lnTo>
                  <a:pt x="5" y="72"/>
                </a:lnTo>
                <a:lnTo>
                  <a:pt x="5" y="72"/>
                </a:lnTo>
                <a:lnTo>
                  <a:pt x="6" y="71"/>
                </a:lnTo>
                <a:lnTo>
                  <a:pt x="7" y="70"/>
                </a:lnTo>
                <a:lnTo>
                  <a:pt x="7" y="70"/>
                </a:lnTo>
                <a:lnTo>
                  <a:pt x="7" y="68"/>
                </a:lnTo>
                <a:lnTo>
                  <a:pt x="7" y="67"/>
                </a:lnTo>
                <a:lnTo>
                  <a:pt x="7" y="65"/>
                </a:lnTo>
                <a:lnTo>
                  <a:pt x="7" y="63"/>
                </a:lnTo>
                <a:lnTo>
                  <a:pt x="5" y="63"/>
                </a:lnTo>
                <a:lnTo>
                  <a:pt x="7" y="66"/>
                </a:lnTo>
                <a:lnTo>
                  <a:pt x="9" y="65"/>
                </a:lnTo>
                <a:lnTo>
                  <a:pt x="7" y="63"/>
                </a:lnTo>
                <a:lnTo>
                  <a:pt x="9" y="62"/>
                </a:lnTo>
                <a:lnTo>
                  <a:pt x="9" y="62"/>
                </a:lnTo>
                <a:lnTo>
                  <a:pt x="9" y="61"/>
                </a:lnTo>
                <a:lnTo>
                  <a:pt x="6" y="63"/>
                </a:lnTo>
                <a:lnTo>
                  <a:pt x="7" y="62"/>
                </a:lnTo>
                <a:lnTo>
                  <a:pt x="9" y="61"/>
                </a:lnTo>
                <a:lnTo>
                  <a:pt x="6" y="61"/>
                </a:lnTo>
                <a:lnTo>
                  <a:pt x="6" y="63"/>
                </a:lnTo>
                <a:lnTo>
                  <a:pt x="7" y="63"/>
                </a:lnTo>
                <a:lnTo>
                  <a:pt x="7" y="63"/>
                </a:lnTo>
                <a:lnTo>
                  <a:pt x="9" y="62"/>
                </a:lnTo>
                <a:lnTo>
                  <a:pt x="10" y="61"/>
                </a:lnTo>
                <a:lnTo>
                  <a:pt x="10" y="61"/>
                </a:lnTo>
                <a:lnTo>
                  <a:pt x="10" y="57"/>
                </a:lnTo>
                <a:lnTo>
                  <a:pt x="10" y="56"/>
                </a:lnTo>
                <a:lnTo>
                  <a:pt x="10" y="54"/>
                </a:lnTo>
                <a:lnTo>
                  <a:pt x="7" y="57"/>
                </a:lnTo>
                <a:lnTo>
                  <a:pt x="9" y="56"/>
                </a:lnTo>
                <a:lnTo>
                  <a:pt x="10" y="54"/>
                </a:lnTo>
                <a:lnTo>
                  <a:pt x="7" y="54"/>
                </a:lnTo>
                <a:lnTo>
                  <a:pt x="7" y="57"/>
                </a:lnTo>
                <a:lnTo>
                  <a:pt x="9" y="57"/>
                </a:lnTo>
                <a:lnTo>
                  <a:pt x="9" y="57"/>
                </a:lnTo>
                <a:lnTo>
                  <a:pt x="10" y="56"/>
                </a:lnTo>
                <a:lnTo>
                  <a:pt x="11" y="54"/>
                </a:lnTo>
                <a:lnTo>
                  <a:pt x="11" y="54"/>
                </a:lnTo>
                <a:lnTo>
                  <a:pt x="11" y="45"/>
                </a:lnTo>
                <a:lnTo>
                  <a:pt x="11" y="45"/>
                </a:lnTo>
                <a:lnTo>
                  <a:pt x="10" y="44"/>
                </a:lnTo>
                <a:lnTo>
                  <a:pt x="9" y="43"/>
                </a:lnTo>
                <a:lnTo>
                  <a:pt x="9" y="43"/>
                </a:lnTo>
                <a:lnTo>
                  <a:pt x="7" y="43"/>
                </a:lnTo>
                <a:lnTo>
                  <a:pt x="10" y="45"/>
                </a:lnTo>
                <a:lnTo>
                  <a:pt x="9" y="44"/>
                </a:lnTo>
                <a:lnTo>
                  <a:pt x="7" y="43"/>
                </a:lnTo>
                <a:lnTo>
                  <a:pt x="7" y="45"/>
                </a:lnTo>
                <a:lnTo>
                  <a:pt x="10" y="45"/>
                </a:lnTo>
                <a:lnTo>
                  <a:pt x="10" y="44"/>
                </a:lnTo>
                <a:lnTo>
                  <a:pt x="10" y="42"/>
                </a:lnTo>
                <a:lnTo>
                  <a:pt x="10" y="38"/>
                </a:lnTo>
                <a:lnTo>
                  <a:pt x="10" y="38"/>
                </a:lnTo>
                <a:lnTo>
                  <a:pt x="9" y="36"/>
                </a:lnTo>
                <a:lnTo>
                  <a:pt x="7" y="35"/>
                </a:lnTo>
                <a:lnTo>
                  <a:pt x="7" y="35"/>
                </a:lnTo>
                <a:lnTo>
                  <a:pt x="6" y="35"/>
                </a:lnTo>
                <a:lnTo>
                  <a:pt x="9" y="38"/>
                </a:lnTo>
                <a:lnTo>
                  <a:pt x="7" y="36"/>
                </a:lnTo>
                <a:lnTo>
                  <a:pt x="6" y="35"/>
                </a:lnTo>
                <a:lnTo>
                  <a:pt x="6" y="38"/>
                </a:lnTo>
                <a:lnTo>
                  <a:pt x="9" y="38"/>
                </a:lnTo>
                <a:lnTo>
                  <a:pt x="9" y="36"/>
                </a:lnTo>
                <a:lnTo>
                  <a:pt x="9" y="36"/>
                </a:lnTo>
                <a:lnTo>
                  <a:pt x="9" y="35"/>
                </a:lnTo>
                <a:lnTo>
                  <a:pt x="7" y="34"/>
                </a:lnTo>
                <a:lnTo>
                  <a:pt x="7" y="35"/>
                </a:lnTo>
                <a:lnTo>
                  <a:pt x="5" y="35"/>
                </a:lnTo>
                <a:lnTo>
                  <a:pt x="7" y="35"/>
                </a:lnTo>
                <a:lnTo>
                  <a:pt x="7" y="30"/>
                </a:lnTo>
                <a:lnTo>
                  <a:pt x="7" y="20"/>
                </a:lnTo>
                <a:lnTo>
                  <a:pt x="7" y="20"/>
                </a:lnTo>
                <a:lnTo>
                  <a:pt x="6" y="18"/>
                </a:lnTo>
                <a:lnTo>
                  <a:pt x="5" y="17"/>
                </a:lnTo>
                <a:lnTo>
                  <a:pt x="5" y="17"/>
                </a:lnTo>
                <a:lnTo>
                  <a:pt x="4" y="17"/>
                </a:lnTo>
                <a:lnTo>
                  <a:pt x="6" y="20"/>
                </a:lnTo>
                <a:lnTo>
                  <a:pt x="5" y="18"/>
                </a:lnTo>
                <a:lnTo>
                  <a:pt x="4" y="17"/>
                </a:lnTo>
                <a:lnTo>
                  <a:pt x="4" y="20"/>
                </a:lnTo>
                <a:lnTo>
                  <a:pt x="6" y="20"/>
                </a:lnTo>
                <a:lnTo>
                  <a:pt x="6" y="18"/>
                </a:lnTo>
                <a:lnTo>
                  <a:pt x="6" y="16"/>
                </a:lnTo>
                <a:lnTo>
                  <a:pt x="6" y="15"/>
                </a:lnTo>
                <a:lnTo>
                  <a:pt x="4" y="17"/>
                </a:lnTo>
                <a:lnTo>
                  <a:pt x="5" y="16"/>
                </a:lnTo>
                <a:lnTo>
                  <a:pt x="6" y="15"/>
                </a:lnTo>
                <a:lnTo>
                  <a:pt x="4" y="15"/>
                </a:lnTo>
                <a:lnTo>
                  <a:pt x="4" y="17"/>
                </a:lnTo>
                <a:lnTo>
                  <a:pt x="5" y="17"/>
                </a:lnTo>
                <a:lnTo>
                  <a:pt x="5" y="17"/>
                </a:lnTo>
                <a:lnTo>
                  <a:pt x="6" y="16"/>
                </a:lnTo>
                <a:lnTo>
                  <a:pt x="7" y="15"/>
                </a:lnTo>
                <a:lnTo>
                  <a:pt x="7" y="15"/>
                </a:lnTo>
                <a:lnTo>
                  <a:pt x="7" y="13"/>
                </a:lnTo>
                <a:lnTo>
                  <a:pt x="7" y="8"/>
                </a:lnTo>
                <a:lnTo>
                  <a:pt x="5" y="11"/>
                </a:lnTo>
                <a:lnTo>
                  <a:pt x="6" y="9"/>
                </a:lnTo>
                <a:lnTo>
                  <a:pt x="7" y="8"/>
                </a:lnTo>
                <a:lnTo>
                  <a:pt x="5" y="8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9"/>
                </a:lnTo>
                <a:lnTo>
                  <a:pt x="9" y="8"/>
                </a:lnTo>
                <a:lnTo>
                  <a:pt x="9" y="8"/>
                </a:lnTo>
                <a:lnTo>
                  <a:pt x="9" y="7"/>
                </a:lnTo>
                <a:lnTo>
                  <a:pt x="9" y="6"/>
                </a:lnTo>
                <a:lnTo>
                  <a:pt x="6" y="8"/>
                </a:lnTo>
                <a:lnTo>
                  <a:pt x="7" y="7"/>
                </a:lnTo>
                <a:lnTo>
                  <a:pt x="9" y="6"/>
                </a:lnTo>
                <a:lnTo>
                  <a:pt x="6" y="6"/>
                </a:lnTo>
                <a:lnTo>
                  <a:pt x="6" y="8"/>
                </a:lnTo>
                <a:lnTo>
                  <a:pt x="7" y="8"/>
                </a:lnTo>
                <a:lnTo>
                  <a:pt x="7" y="8"/>
                </a:lnTo>
                <a:lnTo>
                  <a:pt x="9" y="7"/>
                </a:lnTo>
                <a:lnTo>
                  <a:pt x="10" y="6"/>
                </a:lnTo>
                <a:lnTo>
                  <a:pt x="10" y="6"/>
                </a:lnTo>
                <a:lnTo>
                  <a:pt x="10" y="4"/>
                </a:lnTo>
                <a:lnTo>
                  <a:pt x="10" y="3"/>
                </a:lnTo>
                <a:lnTo>
                  <a:pt x="7" y="6"/>
                </a:lnTo>
                <a:lnTo>
                  <a:pt x="9" y="4"/>
                </a:lnTo>
                <a:lnTo>
                  <a:pt x="10" y="3"/>
                </a:lnTo>
                <a:lnTo>
                  <a:pt x="7" y="3"/>
                </a:lnTo>
                <a:lnTo>
                  <a:pt x="7" y="6"/>
                </a:lnTo>
                <a:lnTo>
                  <a:pt x="9" y="6"/>
                </a:lnTo>
                <a:lnTo>
                  <a:pt x="9" y="6"/>
                </a:lnTo>
                <a:lnTo>
                  <a:pt x="10" y="4"/>
                </a:lnTo>
                <a:lnTo>
                  <a:pt x="11" y="3"/>
                </a:lnTo>
                <a:lnTo>
                  <a:pt x="11" y="3"/>
                </a:lnTo>
                <a:lnTo>
                  <a:pt x="11" y="2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66"/>
          <xdr:cNvSpPr>
            <a:spLocks/>
          </xdr:cNvSpPr>
        </xdr:nvSpPr>
        <xdr:spPr>
          <a:xfrm>
            <a:off x="499" y="417"/>
            <a:ext cx="5" cy="31"/>
          </a:xfrm>
          <a:custGeom>
            <a:pathLst>
              <a:path h="94" w="14">
                <a:moveTo>
                  <a:pt x="0" y="94"/>
                </a:moveTo>
                <a:lnTo>
                  <a:pt x="0" y="94"/>
                </a:lnTo>
                <a:lnTo>
                  <a:pt x="0" y="94"/>
                </a:lnTo>
                <a:lnTo>
                  <a:pt x="1" y="94"/>
                </a:lnTo>
                <a:lnTo>
                  <a:pt x="1" y="92"/>
                </a:lnTo>
                <a:lnTo>
                  <a:pt x="1" y="92"/>
                </a:lnTo>
                <a:lnTo>
                  <a:pt x="1" y="91"/>
                </a:lnTo>
                <a:lnTo>
                  <a:pt x="2" y="91"/>
                </a:lnTo>
                <a:lnTo>
                  <a:pt x="2" y="90"/>
                </a:lnTo>
                <a:lnTo>
                  <a:pt x="2" y="90"/>
                </a:lnTo>
                <a:lnTo>
                  <a:pt x="2" y="89"/>
                </a:lnTo>
                <a:lnTo>
                  <a:pt x="3" y="89"/>
                </a:lnTo>
                <a:lnTo>
                  <a:pt x="3" y="88"/>
                </a:lnTo>
                <a:lnTo>
                  <a:pt x="3" y="88"/>
                </a:lnTo>
                <a:lnTo>
                  <a:pt x="3" y="87"/>
                </a:lnTo>
                <a:lnTo>
                  <a:pt x="3" y="87"/>
                </a:lnTo>
                <a:lnTo>
                  <a:pt x="3" y="87"/>
                </a:lnTo>
                <a:lnTo>
                  <a:pt x="4" y="87"/>
                </a:lnTo>
                <a:lnTo>
                  <a:pt x="4" y="86"/>
                </a:lnTo>
                <a:lnTo>
                  <a:pt x="4" y="86"/>
                </a:lnTo>
                <a:lnTo>
                  <a:pt x="4" y="83"/>
                </a:lnTo>
                <a:lnTo>
                  <a:pt x="4" y="83"/>
                </a:lnTo>
                <a:lnTo>
                  <a:pt x="4" y="82"/>
                </a:lnTo>
                <a:lnTo>
                  <a:pt x="5" y="82"/>
                </a:lnTo>
                <a:lnTo>
                  <a:pt x="5" y="82"/>
                </a:lnTo>
                <a:lnTo>
                  <a:pt x="6" y="82"/>
                </a:lnTo>
                <a:lnTo>
                  <a:pt x="6" y="80"/>
                </a:lnTo>
                <a:lnTo>
                  <a:pt x="6" y="80"/>
                </a:lnTo>
                <a:lnTo>
                  <a:pt x="6" y="79"/>
                </a:lnTo>
                <a:lnTo>
                  <a:pt x="7" y="79"/>
                </a:lnTo>
                <a:lnTo>
                  <a:pt x="7" y="79"/>
                </a:lnTo>
                <a:lnTo>
                  <a:pt x="7" y="78"/>
                </a:lnTo>
                <a:lnTo>
                  <a:pt x="7" y="78"/>
                </a:lnTo>
                <a:lnTo>
                  <a:pt x="7" y="77"/>
                </a:lnTo>
                <a:lnTo>
                  <a:pt x="8" y="77"/>
                </a:lnTo>
                <a:lnTo>
                  <a:pt x="8" y="75"/>
                </a:lnTo>
                <a:lnTo>
                  <a:pt x="9" y="75"/>
                </a:lnTo>
                <a:lnTo>
                  <a:pt x="9" y="74"/>
                </a:lnTo>
                <a:lnTo>
                  <a:pt x="9" y="74"/>
                </a:lnTo>
                <a:lnTo>
                  <a:pt x="9" y="73"/>
                </a:lnTo>
                <a:lnTo>
                  <a:pt x="9" y="73"/>
                </a:lnTo>
                <a:lnTo>
                  <a:pt x="9" y="72"/>
                </a:lnTo>
                <a:lnTo>
                  <a:pt x="10" y="72"/>
                </a:lnTo>
                <a:lnTo>
                  <a:pt x="10" y="70"/>
                </a:lnTo>
                <a:lnTo>
                  <a:pt x="11" y="70"/>
                </a:lnTo>
                <a:lnTo>
                  <a:pt x="11" y="67"/>
                </a:lnTo>
                <a:lnTo>
                  <a:pt x="11" y="67"/>
                </a:lnTo>
                <a:lnTo>
                  <a:pt x="11" y="65"/>
                </a:lnTo>
                <a:lnTo>
                  <a:pt x="12" y="65"/>
                </a:lnTo>
                <a:lnTo>
                  <a:pt x="12" y="64"/>
                </a:lnTo>
                <a:lnTo>
                  <a:pt x="12" y="64"/>
                </a:lnTo>
                <a:lnTo>
                  <a:pt x="12" y="61"/>
                </a:lnTo>
                <a:lnTo>
                  <a:pt x="13" y="61"/>
                </a:lnTo>
                <a:lnTo>
                  <a:pt x="13" y="60"/>
                </a:lnTo>
                <a:lnTo>
                  <a:pt x="13" y="60"/>
                </a:lnTo>
                <a:lnTo>
                  <a:pt x="13" y="60"/>
                </a:lnTo>
                <a:lnTo>
                  <a:pt x="14" y="59"/>
                </a:lnTo>
                <a:lnTo>
                  <a:pt x="14" y="58"/>
                </a:lnTo>
                <a:lnTo>
                  <a:pt x="14" y="58"/>
                </a:lnTo>
                <a:lnTo>
                  <a:pt x="14" y="49"/>
                </a:lnTo>
                <a:lnTo>
                  <a:pt x="14" y="49"/>
                </a:lnTo>
                <a:lnTo>
                  <a:pt x="14" y="47"/>
                </a:lnTo>
                <a:lnTo>
                  <a:pt x="13" y="47"/>
                </a:lnTo>
                <a:lnTo>
                  <a:pt x="13" y="45"/>
                </a:lnTo>
                <a:lnTo>
                  <a:pt x="12" y="45"/>
                </a:lnTo>
                <a:lnTo>
                  <a:pt x="12" y="40"/>
                </a:lnTo>
                <a:lnTo>
                  <a:pt x="12" y="40"/>
                </a:lnTo>
                <a:lnTo>
                  <a:pt x="12" y="39"/>
                </a:lnTo>
                <a:lnTo>
                  <a:pt x="11" y="39"/>
                </a:lnTo>
                <a:lnTo>
                  <a:pt x="11" y="38"/>
                </a:lnTo>
                <a:lnTo>
                  <a:pt x="11" y="38"/>
                </a:lnTo>
                <a:lnTo>
                  <a:pt x="11" y="36"/>
                </a:lnTo>
                <a:lnTo>
                  <a:pt x="11" y="36"/>
                </a:lnTo>
                <a:lnTo>
                  <a:pt x="11" y="32"/>
                </a:lnTo>
                <a:lnTo>
                  <a:pt x="10" y="32"/>
                </a:lnTo>
                <a:lnTo>
                  <a:pt x="10" y="31"/>
                </a:lnTo>
                <a:lnTo>
                  <a:pt x="10" y="31"/>
                </a:lnTo>
                <a:lnTo>
                  <a:pt x="9" y="31"/>
                </a:lnTo>
                <a:lnTo>
                  <a:pt x="9" y="30"/>
                </a:lnTo>
                <a:lnTo>
                  <a:pt x="9" y="30"/>
                </a:lnTo>
                <a:lnTo>
                  <a:pt x="9" y="22"/>
                </a:lnTo>
                <a:lnTo>
                  <a:pt x="9" y="22"/>
                </a:lnTo>
                <a:lnTo>
                  <a:pt x="9" y="19"/>
                </a:lnTo>
                <a:lnTo>
                  <a:pt x="8" y="19"/>
                </a:lnTo>
                <a:lnTo>
                  <a:pt x="8" y="19"/>
                </a:lnTo>
                <a:lnTo>
                  <a:pt x="8" y="19"/>
                </a:lnTo>
                <a:lnTo>
                  <a:pt x="8" y="15"/>
                </a:lnTo>
                <a:lnTo>
                  <a:pt x="7" y="15"/>
                </a:lnTo>
                <a:lnTo>
                  <a:pt x="7" y="12"/>
                </a:lnTo>
                <a:lnTo>
                  <a:pt x="7" y="12"/>
                </a:lnTo>
                <a:lnTo>
                  <a:pt x="7" y="11"/>
                </a:lnTo>
                <a:lnTo>
                  <a:pt x="6" y="11"/>
                </a:lnTo>
                <a:lnTo>
                  <a:pt x="6" y="10"/>
                </a:lnTo>
                <a:lnTo>
                  <a:pt x="6" y="10"/>
                </a:lnTo>
                <a:lnTo>
                  <a:pt x="6" y="8"/>
                </a:lnTo>
                <a:lnTo>
                  <a:pt x="5" y="8"/>
                </a:lnTo>
                <a:lnTo>
                  <a:pt x="5" y="7"/>
                </a:lnTo>
                <a:lnTo>
                  <a:pt x="5" y="7"/>
                </a:lnTo>
                <a:lnTo>
                  <a:pt x="4" y="6"/>
                </a:lnTo>
                <a:lnTo>
                  <a:pt x="4" y="5"/>
                </a:lnTo>
                <a:lnTo>
                  <a:pt x="4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3" y="0"/>
                </a:lnTo>
                <a:lnTo>
                  <a:pt x="4" y="1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67"/>
          <xdr:cNvSpPr>
            <a:spLocks/>
          </xdr:cNvSpPr>
        </xdr:nvSpPr>
        <xdr:spPr>
          <a:xfrm>
            <a:off x="499" y="417"/>
            <a:ext cx="5" cy="31"/>
          </a:xfrm>
          <a:custGeom>
            <a:pathLst>
              <a:path h="126" w="22">
                <a:moveTo>
                  <a:pt x="1" y="121"/>
                </a:moveTo>
                <a:lnTo>
                  <a:pt x="1" y="126"/>
                </a:lnTo>
                <a:lnTo>
                  <a:pt x="2" y="126"/>
                </a:lnTo>
                <a:lnTo>
                  <a:pt x="2" y="126"/>
                </a:lnTo>
                <a:lnTo>
                  <a:pt x="4" y="125"/>
                </a:lnTo>
                <a:lnTo>
                  <a:pt x="5" y="123"/>
                </a:lnTo>
                <a:lnTo>
                  <a:pt x="5" y="123"/>
                </a:lnTo>
                <a:lnTo>
                  <a:pt x="5" y="121"/>
                </a:lnTo>
                <a:lnTo>
                  <a:pt x="5" y="120"/>
                </a:lnTo>
                <a:lnTo>
                  <a:pt x="2" y="120"/>
                </a:lnTo>
                <a:lnTo>
                  <a:pt x="2" y="122"/>
                </a:lnTo>
                <a:lnTo>
                  <a:pt x="4" y="121"/>
                </a:lnTo>
                <a:lnTo>
                  <a:pt x="5" y="120"/>
                </a:lnTo>
                <a:lnTo>
                  <a:pt x="2" y="122"/>
                </a:lnTo>
                <a:lnTo>
                  <a:pt x="4" y="122"/>
                </a:lnTo>
                <a:lnTo>
                  <a:pt x="4" y="122"/>
                </a:lnTo>
                <a:lnTo>
                  <a:pt x="5" y="121"/>
                </a:lnTo>
                <a:lnTo>
                  <a:pt x="6" y="120"/>
                </a:lnTo>
                <a:lnTo>
                  <a:pt x="6" y="120"/>
                </a:lnTo>
                <a:lnTo>
                  <a:pt x="6" y="118"/>
                </a:lnTo>
                <a:lnTo>
                  <a:pt x="6" y="117"/>
                </a:lnTo>
                <a:lnTo>
                  <a:pt x="4" y="117"/>
                </a:lnTo>
                <a:lnTo>
                  <a:pt x="4" y="120"/>
                </a:lnTo>
                <a:lnTo>
                  <a:pt x="5" y="118"/>
                </a:lnTo>
                <a:lnTo>
                  <a:pt x="6" y="117"/>
                </a:lnTo>
                <a:lnTo>
                  <a:pt x="4" y="120"/>
                </a:lnTo>
                <a:lnTo>
                  <a:pt x="5" y="120"/>
                </a:lnTo>
                <a:lnTo>
                  <a:pt x="5" y="120"/>
                </a:lnTo>
                <a:lnTo>
                  <a:pt x="6" y="118"/>
                </a:lnTo>
                <a:lnTo>
                  <a:pt x="8" y="117"/>
                </a:lnTo>
                <a:lnTo>
                  <a:pt x="8" y="117"/>
                </a:lnTo>
                <a:lnTo>
                  <a:pt x="8" y="116"/>
                </a:lnTo>
                <a:lnTo>
                  <a:pt x="8" y="114"/>
                </a:lnTo>
                <a:lnTo>
                  <a:pt x="5" y="114"/>
                </a:lnTo>
                <a:lnTo>
                  <a:pt x="5" y="117"/>
                </a:lnTo>
                <a:lnTo>
                  <a:pt x="6" y="116"/>
                </a:lnTo>
                <a:lnTo>
                  <a:pt x="8" y="114"/>
                </a:lnTo>
                <a:lnTo>
                  <a:pt x="5" y="117"/>
                </a:lnTo>
                <a:lnTo>
                  <a:pt x="6" y="117"/>
                </a:lnTo>
                <a:lnTo>
                  <a:pt x="6" y="117"/>
                </a:lnTo>
                <a:lnTo>
                  <a:pt x="8" y="116"/>
                </a:lnTo>
                <a:lnTo>
                  <a:pt x="9" y="114"/>
                </a:lnTo>
                <a:lnTo>
                  <a:pt x="9" y="114"/>
                </a:lnTo>
                <a:lnTo>
                  <a:pt x="9" y="113"/>
                </a:lnTo>
                <a:lnTo>
                  <a:pt x="9" y="109"/>
                </a:lnTo>
                <a:lnTo>
                  <a:pt x="9" y="108"/>
                </a:lnTo>
                <a:lnTo>
                  <a:pt x="6" y="108"/>
                </a:lnTo>
                <a:lnTo>
                  <a:pt x="6" y="111"/>
                </a:lnTo>
                <a:lnTo>
                  <a:pt x="8" y="109"/>
                </a:lnTo>
                <a:lnTo>
                  <a:pt x="9" y="108"/>
                </a:lnTo>
                <a:lnTo>
                  <a:pt x="6" y="111"/>
                </a:lnTo>
                <a:lnTo>
                  <a:pt x="8" y="111"/>
                </a:lnTo>
                <a:lnTo>
                  <a:pt x="9" y="111"/>
                </a:lnTo>
                <a:lnTo>
                  <a:pt x="9" y="111"/>
                </a:lnTo>
                <a:lnTo>
                  <a:pt x="10" y="109"/>
                </a:lnTo>
                <a:lnTo>
                  <a:pt x="11" y="108"/>
                </a:lnTo>
                <a:lnTo>
                  <a:pt x="11" y="108"/>
                </a:lnTo>
                <a:lnTo>
                  <a:pt x="11" y="106"/>
                </a:lnTo>
                <a:lnTo>
                  <a:pt x="11" y="104"/>
                </a:lnTo>
                <a:lnTo>
                  <a:pt x="9" y="104"/>
                </a:lnTo>
                <a:lnTo>
                  <a:pt x="9" y="107"/>
                </a:lnTo>
                <a:lnTo>
                  <a:pt x="10" y="106"/>
                </a:lnTo>
                <a:lnTo>
                  <a:pt x="11" y="104"/>
                </a:lnTo>
                <a:lnTo>
                  <a:pt x="9" y="107"/>
                </a:lnTo>
                <a:lnTo>
                  <a:pt x="10" y="107"/>
                </a:lnTo>
                <a:lnTo>
                  <a:pt x="10" y="107"/>
                </a:lnTo>
                <a:lnTo>
                  <a:pt x="11" y="106"/>
                </a:lnTo>
                <a:lnTo>
                  <a:pt x="13" y="104"/>
                </a:lnTo>
                <a:lnTo>
                  <a:pt x="13" y="104"/>
                </a:lnTo>
                <a:lnTo>
                  <a:pt x="13" y="103"/>
                </a:lnTo>
                <a:lnTo>
                  <a:pt x="13" y="102"/>
                </a:lnTo>
                <a:lnTo>
                  <a:pt x="10" y="102"/>
                </a:lnTo>
                <a:lnTo>
                  <a:pt x="10" y="104"/>
                </a:lnTo>
                <a:lnTo>
                  <a:pt x="11" y="103"/>
                </a:lnTo>
                <a:lnTo>
                  <a:pt x="13" y="102"/>
                </a:lnTo>
                <a:lnTo>
                  <a:pt x="10" y="104"/>
                </a:lnTo>
                <a:lnTo>
                  <a:pt x="11" y="104"/>
                </a:lnTo>
                <a:lnTo>
                  <a:pt x="11" y="104"/>
                </a:lnTo>
                <a:lnTo>
                  <a:pt x="13" y="103"/>
                </a:lnTo>
                <a:lnTo>
                  <a:pt x="14" y="102"/>
                </a:lnTo>
                <a:lnTo>
                  <a:pt x="14" y="102"/>
                </a:lnTo>
                <a:lnTo>
                  <a:pt x="14" y="99"/>
                </a:lnTo>
                <a:lnTo>
                  <a:pt x="11" y="99"/>
                </a:lnTo>
                <a:lnTo>
                  <a:pt x="11" y="102"/>
                </a:lnTo>
                <a:lnTo>
                  <a:pt x="13" y="100"/>
                </a:lnTo>
                <a:lnTo>
                  <a:pt x="14" y="99"/>
                </a:lnTo>
                <a:lnTo>
                  <a:pt x="11" y="102"/>
                </a:lnTo>
                <a:lnTo>
                  <a:pt x="13" y="102"/>
                </a:lnTo>
                <a:lnTo>
                  <a:pt x="13" y="102"/>
                </a:lnTo>
                <a:lnTo>
                  <a:pt x="14" y="100"/>
                </a:lnTo>
                <a:lnTo>
                  <a:pt x="15" y="99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5" y="95"/>
                </a:lnTo>
                <a:lnTo>
                  <a:pt x="13" y="95"/>
                </a:lnTo>
                <a:lnTo>
                  <a:pt x="13" y="98"/>
                </a:lnTo>
                <a:lnTo>
                  <a:pt x="14" y="97"/>
                </a:lnTo>
                <a:lnTo>
                  <a:pt x="15" y="95"/>
                </a:lnTo>
                <a:lnTo>
                  <a:pt x="13" y="98"/>
                </a:lnTo>
                <a:lnTo>
                  <a:pt x="14" y="98"/>
                </a:lnTo>
                <a:lnTo>
                  <a:pt x="14" y="98"/>
                </a:lnTo>
                <a:lnTo>
                  <a:pt x="15" y="97"/>
                </a:lnTo>
                <a:lnTo>
                  <a:pt x="17" y="95"/>
                </a:lnTo>
                <a:lnTo>
                  <a:pt x="17" y="95"/>
                </a:lnTo>
                <a:lnTo>
                  <a:pt x="17" y="93"/>
                </a:lnTo>
                <a:lnTo>
                  <a:pt x="14" y="93"/>
                </a:lnTo>
                <a:lnTo>
                  <a:pt x="14" y="95"/>
                </a:lnTo>
                <a:lnTo>
                  <a:pt x="15" y="94"/>
                </a:lnTo>
                <a:lnTo>
                  <a:pt x="17" y="93"/>
                </a:lnTo>
                <a:lnTo>
                  <a:pt x="14" y="95"/>
                </a:lnTo>
                <a:lnTo>
                  <a:pt x="15" y="95"/>
                </a:lnTo>
                <a:lnTo>
                  <a:pt x="15" y="95"/>
                </a:lnTo>
                <a:lnTo>
                  <a:pt x="17" y="94"/>
                </a:lnTo>
                <a:lnTo>
                  <a:pt x="18" y="93"/>
                </a:lnTo>
                <a:lnTo>
                  <a:pt x="18" y="93"/>
                </a:lnTo>
                <a:lnTo>
                  <a:pt x="18" y="89"/>
                </a:lnTo>
                <a:lnTo>
                  <a:pt x="18" y="86"/>
                </a:lnTo>
                <a:lnTo>
                  <a:pt x="15" y="86"/>
                </a:lnTo>
                <a:lnTo>
                  <a:pt x="15" y="89"/>
                </a:lnTo>
                <a:lnTo>
                  <a:pt x="17" y="88"/>
                </a:lnTo>
                <a:lnTo>
                  <a:pt x="18" y="86"/>
                </a:lnTo>
                <a:lnTo>
                  <a:pt x="15" y="89"/>
                </a:lnTo>
                <a:lnTo>
                  <a:pt x="17" y="89"/>
                </a:lnTo>
                <a:lnTo>
                  <a:pt x="17" y="89"/>
                </a:lnTo>
                <a:lnTo>
                  <a:pt x="18" y="88"/>
                </a:lnTo>
                <a:lnTo>
                  <a:pt x="19" y="86"/>
                </a:lnTo>
                <a:lnTo>
                  <a:pt x="19" y="86"/>
                </a:lnTo>
                <a:lnTo>
                  <a:pt x="19" y="85"/>
                </a:lnTo>
                <a:lnTo>
                  <a:pt x="19" y="81"/>
                </a:lnTo>
                <a:lnTo>
                  <a:pt x="17" y="81"/>
                </a:lnTo>
                <a:lnTo>
                  <a:pt x="17" y="84"/>
                </a:lnTo>
                <a:lnTo>
                  <a:pt x="18" y="82"/>
                </a:lnTo>
                <a:lnTo>
                  <a:pt x="19" y="81"/>
                </a:lnTo>
                <a:lnTo>
                  <a:pt x="17" y="84"/>
                </a:lnTo>
                <a:lnTo>
                  <a:pt x="18" y="84"/>
                </a:lnTo>
                <a:lnTo>
                  <a:pt x="18" y="84"/>
                </a:lnTo>
                <a:lnTo>
                  <a:pt x="19" y="82"/>
                </a:lnTo>
                <a:lnTo>
                  <a:pt x="20" y="81"/>
                </a:lnTo>
                <a:lnTo>
                  <a:pt x="20" y="81"/>
                </a:lnTo>
                <a:lnTo>
                  <a:pt x="20" y="80"/>
                </a:lnTo>
                <a:lnTo>
                  <a:pt x="18" y="80"/>
                </a:lnTo>
                <a:lnTo>
                  <a:pt x="19" y="81"/>
                </a:lnTo>
                <a:lnTo>
                  <a:pt x="20" y="80"/>
                </a:lnTo>
                <a:lnTo>
                  <a:pt x="20" y="82"/>
                </a:lnTo>
                <a:lnTo>
                  <a:pt x="22" y="81"/>
                </a:lnTo>
                <a:lnTo>
                  <a:pt x="20" y="80"/>
                </a:lnTo>
                <a:lnTo>
                  <a:pt x="22" y="79"/>
                </a:lnTo>
                <a:lnTo>
                  <a:pt x="22" y="79"/>
                </a:lnTo>
                <a:lnTo>
                  <a:pt x="22" y="77"/>
                </a:lnTo>
                <a:lnTo>
                  <a:pt x="22" y="66"/>
                </a:lnTo>
                <a:lnTo>
                  <a:pt x="22" y="63"/>
                </a:lnTo>
                <a:lnTo>
                  <a:pt x="22" y="63"/>
                </a:lnTo>
                <a:lnTo>
                  <a:pt x="20" y="62"/>
                </a:lnTo>
                <a:lnTo>
                  <a:pt x="19" y="61"/>
                </a:lnTo>
                <a:lnTo>
                  <a:pt x="19" y="61"/>
                </a:lnTo>
                <a:lnTo>
                  <a:pt x="18" y="61"/>
                </a:lnTo>
                <a:lnTo>
                  <a:pt x="18" y="63"/>
                </a:lnTo>
                <a:lnTo>
                  <a:pt x="20" y="63"/>
                </a:lnTo>
                <a:lnTo>
                  <a:pt x="19" y="62"/>
                </a:lnTo>
                <a:lnTo>
                  <a:pt x="18" y="61"/>
                </a:lnTo>
                <a:lnTo>
                  <a:pt x="20" y="63"/>
                </a:lnTo>
                <a:lnTo>
                  <a:pt x="20" y="61"/>
                </a:lnTo>
                <a:lnTo>
                  <a:pt x="20" y="61"/>
                </a:lnTo>
                <a:lnTo>
                  <a:pt x="19" y="59"/>
                </a:lnTo>
                <a:lnTo>
                  <a:pt x="18" y="58"/>
                </a:lnTo>
                <a:lnTo>
                  <a:pt x="18" y="58"/>
                </a:lnTo>
                <a:lnTo>
                  <a:pt x="17" y="58"/>
                </a:lnTo>
                <a:lnTo>
                  <a:pt x="17" y="61"/>
                </a:lnTo>
                <a:lnTo>
                  <a:pt x="19" y="61"/>
                </a:lnTo>
                <a:lnTo>
                  <a:pt x="18" y="59"/>
                </a:lnTo>
                <a:lnTo>
                  <a:pt x="17" y="58"/>
                </a:lnTo>
                <a:lnTo>
                  <a:pt x="19" y="61"/>
                </a:lnTo>
                <a:lnTo>
                  <a:pt x="19" y="54"/>
                </a:lnTo>
                <a:lnTo>
                  <a:pt x="19" y="53"/>
                </a:lnTo>
                <a:lnTo>
                  <a:pt x="19" y="53"/>
                </a:lnTo>
                <a:lnTo>
                  <a:pt x="18" y="52"/>
                </a:lnTo>
                <a:lnTo>
                  <a:pt x="17" y="50"/>
                </a:lnTo>
                <a:lnTo>
                  <a:pt x="17" y="50"/>
                </a:lnTo>
                <a:lnTo>
                  <a:pt x="15" y="50"/>
                </a:lnTo>
                <a:lnTo>
                  <a:pt x="15" y="53"/>
                </a:lnTo>
                <a:lnTo>
                  <a:pt x="18" y="53"/>
                </a:lnTo>
                <a:lnTo>
                  <a:pt x="17" y="52"/>
                </a:lnTo>
                <a:lnTo>
                  <a:pt x="15" y="50"/>
                </a:lnTo>
                <a:lnTo>
                  <a:pt x="18" y="53"/>
                </a:lnTo>
                <a:lnTo>
                  <a:pt x="18" y="52"/>
                </a:lnTo>
                <a:lnTo>
                  <a:pt x="18" y="49"/>
                </a:lnTo>
                <a:lnTo>
                  <a:pt x="18" y="44"/>
                </a:lnTo>
                <a:lnTo>
                  <a:pt x="18" y="44"/>
                </a:lnTo>
                <a:lnTo>
                  <a:pt x="17" y="43"/>
                </a:lnTo>
                <a:lnTo>
                  <a:pt x="15" y="41"/>
                </a:lnTo>
                <a:lnTo>
                  <a:pt x="15" y="41"/>
                </a:lnTo>
                <a:lnTo>
                  <a:pt x="14" y="41"/>
                </a:lnTo>
                <a:lnTo>
                  <a:pt x="14" y="44"/>
                </a:lnTo>
                <a:lnTo>
                  <a:pt x="17" y="44"/>
                </a:lnTo>
                <a:lnTo>
                  <a:pt x="15" y="43"/>
                </a:lnTo>
                <a:lnTo>
                  <a:pt x="14" y="41"/>
                </a:lnTo>
                <a:lnTo>
                  <a:pt x="17" y="44"/>
                </a:lnTo>
                <a:lnTo>
                  <a:pt x="17" y="43"/>
                </a:lnTo>
                <a:lnTo>
                  <a:pt x="17" y="43"/>
                </a:lnTo>
                <a:lnTo>
                  <a:pt x="15" y="41"/>
                </a:lnTo>
                <a:lnTo>
                  <a:pt x="14" y="40"/>
                </a:lnTo>
                <a:lnTo>
                  <a:pt x="14" y="40"/>
                </a:lnTo>
                <a:lnTo>
                  <a:pt x="13" y="40"/>
                </a:lnTo>
                <a:lnTo>
                  <a:pt x="13" y="43"/>
                </a:lnTo>
                <a:lnTo>
                  <a:pt x="15" y="43"/>
                </a:lnTo>
                <a:lnTo>
                  <a:pt x="14" y="41"/>
                </a:lnTo>
                <a:lnTo>
                  <a:pt x="13" y="40"/>
                </a:lnTo>
                <a:lnTo>
                  <a:pt x="15" y="43"/>
                </a:lnTo>
                <a:lnTo>
                  <a:pt x="15" y="41"/>
                </a:lnTo>
                <a:lnTo>
                  <a:pt x="15" y="31"/>
                </a:lnTo>
                <a:lnTo>
                  <a:pt x="15" y="27"/>
                </a:lnTo>
                <a:lnTo>
                  <a:pt x="15" y="27"/>
                </a:lnTo>
                <a:lnTo>
                  <a:pt x="14" y="26"/>
                </a:lnTo>
                <a:lnTo>
                  <a:pt x="13" y="25"/>
                </a:lnTo>
                <a:lnTo>
                  <a:pt x="13" y="25"/>
                </a:lnTo>
                <a:lnTo>
                  <a:pt x="11" y="25"/>
                </a:lnTo>
                <a:lnTo>
                  <a:pt x="11" y="27"/>
                </a:lnTo>
                <a:lnTo>
                  <a:pt x="14" y="27"/>
                </a:lnTo>
                <a:lnTo>
                  <a:pt x="13" y="26"/>
                </a:lnTo>
                <a:lnTo>
                  <a:pt x="11" y="25"/>
                </a:lnTo>
                <a:lnTo>
                  <a:pt x="14" y="27"/>
                </a:lnTo>
                <a:lnTo>
                  <a:pt x="14" y="22"/>
                </a:lnTo>
                <a:lnTo>
                  <a:pt x="14" y="22"/>
                </a:lnTo>
                <a:lnTo>
                  <a:pt x="13" y="21"/>
                </a:lnTo>
                <a:lnTo>
                  <a:pt x="11" y="20"/>
                </a:lnTo>
                <a:lnTo>
                  <a:pt x="11" y="20"/>
                </a:lnTo>
                <a:lnTo>
                  <a:pt x="10" y="20"/>
                </a:lnTo>
                <a:lnTo>
                  <a:pt x="10" y="22"/>
                </a:lnTo>
                <a:lnTo>
                  <a:pt x="13" y="22"/>
                </a:lnTo>
                <a:lnTo>
                  <a:pt x="11" y="21"/>
                </a:lnTo>
                <a:lnTo>
                  <a:pt x="10" y="20"/>
                </a:lnTo>
                <a:lnTo>
                  <a:pt x="13" y="22"/>
                </a:lnTo>
                <a:lnTo>
                  <a:pt x="13" y="18"/>
                </a:lnTo>
                <a:lnTo>
                  <a:pt x="13" y="17"/>
                </a:lnTo>
                <a:lnTo>
                  <a:pt x="13" y="17"/>
                </a:lnTo>
                <a:lnTo>
                  <a:pt x="11" y="16"/>
                </a:lnTo>
                <a:lnTo>
                  <a:pt x="10" y="14"/>
                </a:lnTo>
                <a:lnTo>
                  <a:pt x="10" y="14"/>
                </a:lnTo>
                <a:lnTo>
                  <a:pt x="9" y="14"/>
                </a:lnTo>
                <a:lnTo>
                  <a:pt x="9" y="17"/>
                </a:lnTo>
                <a:lnTo>
                  <a:pt x="11" y="17"/>
                </a:lnTo>
                <a:lnTo>
                  <a:pt x="10" y="16"/>
                </a:lnTo>
                <a:lnTo>
                  <a:pt x="9" y="14"/>
                </a:lnTo>
                <a:lnTo>
                  <a:pt x="11" y="17"/>
                </a:lnTo>
                <a:lnTo>
                  <a:pt x="11" y="16"/>
                </a:lnTo>
                <a:lnTo>
                  <a:pt x="11" y="13"/>
                </a:lnTo>
                <a:lnTo>
                  <a:pt x="11" y="13"/>
                </a:lnTo>
                <a:lnTo>
                  <a:pt x="10" y="12"/>
                </a:lnTo>
                <a:lnTo>
                  <a:pt x="9" y="11"/>
                </a:lnTo>
                <a:lnTo>
                  <a:pt x="9" y="11"/>
                </a:lnTo>
                <a:lnTo>
                  <a:pt x="8" y="11"/>
                </a:lnTo>
                <a:lnTo>
                  <a:pt x="8" y="13"/>
                </a:lnTo>
                <a:lnTo>
                  <a:pt x="10" y="13"/>
                </a:lnTo>
                <a:lnTo>
                  <a:pt x="9" y="12"/>
                </a:lnTo>
                <a:lnTo>
                  <a:pt x="8" y="11"/>
                </a:lnTo>
                <a:lnTo>
                  <a:pt x="10" y="13"/>
                </a:lnTo>
                <a:lnTo>
                  <a:pt x="10" y="12"/>
                </a:lnTo>
                <a:lnTo>
                  <a:pt x="10" y="12"/>
                </a:lnTo>
                <a:lnTo>
                  <a:pt x="10" y="11"/>
                </a:lnTo>
                <a:lnTo>
                  <a:pt x="9" y="9"/>
                </a:lnTo>
                <a:lnTo>
                  <a:pt x="6" y="11"/>
                </a:lnTo>
                <a:lnTo>
                  <a:pt x="9" y="11"/>
                </a:lnTo>
                <a:lnTo>
                  <a:pt x="9" y="9"/>
                </a:lnTo>
                <a:lnTo>
                  <a:pt x="9" y="5"/>
                </a:lnTo>
                <a:lnTo>
                  <a:pt x="9" y="3"/>
                </a:lnTo>
                <a:lnTo>
                  <a:pt x="9" y="3"/>
                </a:lnTo>
                <a:lnTo>
                  <a:pt x="8" y="2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2"/>
                </a:lnTo>
                <a:lnTo>
                  <a:pt x="2" y="3"/>
                </a:lnTo>
                <a:lnTo>
                  <a:pt x="2" y="3"/>
                </a:lnTo>
                <a:lnTo>
                  <a:pt x="4" y="5"/>
                </a:lnTo>
                <a:lnTo>
                  <a:pt x="5" y="7"/>
                </a:lnTo>
                <a:lnTo>
                  <a:pt x="9" y="3"/>
                </a:lnTo>
                <a:lnTo>
                  <a:pt x="8" y="2"/>
                </a:lnTo>
                <a:lnTo>
                  <a:pt x="5" y="5"/>
                </a:lnTo>
                <a:lnTo>
                  <a:pt x="6" y="4"/>
                </a:lnTo>
                <a:lnTo>
                  <a:pt x="8" y="3"/>
                </a:lnTo>
                <a:lnTo>
                  <a:pt x="8" y="3"/>
                </a:lnTo>
                <a:lnTo>
                  <a:pt x="5" y="3"/>
                </a:lnTo>
                <a:lnTo>
                  <a:pt x="5" y="5"/>
                </a:lnTo>
                <a:lnTo>
                  <a:pt x="6" y="5"/>
                </a:lnTo>
                <a:lnTo>
                  <a:pt x="4" y="3"/>
                </a:lnTo>
                <a:lnTo>
                  <a:pt x="5" y="4"/>
                </a:lnTo>
                <a:lnTo>
                  <a:pt x="6" y="5"/>
                </a:lnTo>
                <a:lnTo>
                  <a:pt x="6" y="3"/>
                </a:lnTo>
                <a:lnTo>
                  <a:pt x="4" y="3"/>
                </a:lnTo>
                <a:lnTo>
                  <a:pt x="4" y="5"/>
                </a:lnTo>
                <a:lnTo>
                  <a:pt x="4" y="9"/>
                </a:lnTo>
                <a:lnTo>
                  <a:pt x="4" y="11"/>
                </a:lnTo>
                <a:lnTo>
                  <a:pt x="4" y="11"/>
                </a:lnTo>
                <a:lnTo>
                  <a:pt x="5" y="13"/>
                </a:lnTo>
                <a:lnTo>
                  <a:pt x="6" y="14"/>
                </a:lnTo>
                <a:lnTo>
                  <a:pt x="8" y="12"/>
                </a:lnTo>
                <a:lnTo>
                  <a:pt x="5" y="12"/>
                </a:lnTo>
                <a:lnTo>
                  <a:pt x="5" y="13"/>
                </a:lnTo>
                <a:lnTo>
                  <a:pt x="5" y="13"/>
                </a:lnTo>
                <a:lnTo>
                  <a:pt x="6" y="14"/>
                </a:lnTo>
                <a:lnTo>
                  <a:pt x="8" y="16"/>
                </a:lnTo>
                <a:lnTo>
                  <a:pt x="8" y="16"/>
                </a:lnTo>
                <a:lnTo>
                  <a:pt x="9" y="16"/>
                </a:lnTo>
                <a:lnTo>
                  <a:pt x="6" y="13"/>
                </a:lnTo>
                <a:lnTo>
                  <a:pt x="8" y="14"/>
                </a:lnTo>
                <a:lnTo>
                  <a:pt x="9" y="16"/>
                </a:lnTo>
                <a:lnTo>
                  <a:pt x="9" y="13"/>
                </a:lnTo>
                <a:lnTo>
                  <a:pt x="6" y="13"/>
                </a:lnTo>
                <a:lnTo>
                  <a:pt x="6" y="16"/>
                </a:lnTo>
                <a:lnTo>
                  <a:pt x="6" y="17"/>
                </a:lnTo>
                <a:lnTo>
                  <a:pt x="6" y="17"/>
                </a:lnTo>
                <a:lnTo>
                  <a:pt x="8" y="18"/>
                </a:lnTo>
                <a:lnTo>
                  <a:pt x="9" y="20"/>
                </a:lnTo>
                <a:lnTo>
                  <a:pt x="9" y="20"/>
                </a:lnTo>
                <a:lnTo>
                  <a:pt x="10" y="20"/>
                </a:lnTo>
                <a:lnTo>
                  <a:pt x="8" y="17"/>
                </a:lnTo>
                <a:lnTo>
                  <a:pt x="9" y="18"/>
                </a:lnTo>
                <a:lnTo>
                  <a:pt x="10" y="20"/>
                </a:lnTo>
                <a:lnTo>
                  <a:pt x="10" y="17"/>
                </a:lnTo>
                <a:lnTo>
                  <a:pt x="8" y="17"/>
                </a:lnTo>
                <a:lnTo>
                  <a:pt x="8" y="18"/>
                </a:lnTo>
                <a:lnTo>
                  <a:pt x="8" y="22"/>
                </a:lnTo>
                <a:lnTo>
                  <a:pt x="8" y="22"/>
                </a:lnTo>
                <a:lnTo>
                  <a:pt x="9" y="23"/>
                </a:lnTo>
                <a:lnTo>
                  <a:pt x="10" y="25"/>
                </a:lnTo>
                <a:lnTo>
                  <a:pt x="10" y="25"/>
                </a:lnTo>
                <a:lnTo>
                  <a:pt x="11" y="25"/>
                </a:lnTo>
                <a:lnTo>
                  <a:pt x="9" y="22"/>
                </a:lnTo>
                <a:lnTo>
                  <a:pt x="10" y="23"/>
                </a:lnTo>
                <a:lnTo>
                  <a:pt x="11" y="25"/>
                </a:lnTo>
                <a:lnTo>
                  <a:pt x="11" y="22"/>
                </a:lnTo>
                <a:lnTo>
                  <a:pt x="9" y="22"/>
                </a:lnTo>
                <a:lnTo>
                  <a:pt x="9" y="27"/>
                </a:lnTo>
                <a:lnTo>
                  <a:pt x="9" y="27"/>
                </a:lnTo>
                <a:lnTo>
                  <a:pt x="10" y="28"/>
                </a:lnTo>
                <a:lnTo>
                  <a:pt x="11" y="30"/>
                </a:lnTo>
                <a:lnTo>
                  <a:pt x="11" y="30"/>
                </a:lnTo>
                <a:lnTo>
                  <a:pt x="13" y="30"/>
                </a:lnTo>
                <a:lnTo>
                  <a:pt x="10" y="27"/>
                </a:lnTo>
                <a:lnTo>
                  <a:pt x="11" y="28"/>
                </a:lnTo>
                <a:lnTo>
                  <a:pt x="13" y="30"/>
                </a:lnTo>
                <a:lnTo>
                  <a:pt x="13" y="27"/>
                </a:lnTo>
                <a:lnTo>
                  <a:pt x="10" y="27"/>
                </a:lnTo>
                <a:lnTo>
                  <a:pt x="10" y="31"/>
                </a:lnTo>
                <a:lnTo>
                  <a:pt x="10" y="41"/>
                </a:lnTo>
                <a:lnTo>
                  <a:pt x="10" y="43"/>
                </a:lnTo>
                <a:lnTo>
                  <a:pt x="10" y="43"/>
                </a:lnTo>
                <a:lnTo>
                  <a:pt x="11" y="44"/>
                </a:lnTo>
                <a:lnTo>
                  <a:pt x="13" y="45"/>
                </a:lnTo>
                <a:lnTo>
                  <a:pt x="13" y="45"/>
                </a:lnTo>
                <a:lnTo>
                  <a:pt x="14" y="45"/>
                </a:lnTo>
                <a:lnTo>
                  <a:pt x="11" y="43"/>
                </a:lnTo>
                <a:lnTo>
                  <a:pt x="13" y="44"/>
                </a:lnTo>
                <a:lnTo>
                  <a:pt x="14" y="45"/>
                </a:lnTo>
                <a:lnTo>
                  <a:pt x="14" y="43"/>
                </a:lnTo>
                <a:lnTo>
                  <a:pt x="11" y="43"/>
                </a:lnTo>
                <a:lnTo>
                  <a:pt x="11" y="44"/>
                </a:lnTo>
                <a:lnTo>
                  <a:pt x="11" y="44"/>
                </a:lnTo>
                <a:lnTo>
                  <a:pt x="13" y="45"/>
                </a:lnTo>
                <a:lnTo>
                  <a:pt x="14" y="46"/>
                </a:lnTo>
                <a:lnTo>
                  <a:pt x="14" y="46"/>
                </a:lnTo>
                <a:lnTo>
                  <a:pt x="15" y="46"/>
                </a:lnTo>
                <a:lnTo>
                  <a:pt x="13" y="44"/>
                </a:lnTo>
                <a:lnTo>
                  <a:pt x="14" y="45"/>
                </a:lnTo>
                <a:lnTo>
                  <a:pt x="15" y="46"/>
                </a:lnTo>
                <a:lnTo>
                  <a:pt x="15" y="44"/>
                </a:lnTo>
                <a:lnTo>
                  <a:pt x="13" y="44"/>
                </a:lnTo>
                <a:lnTo>
                  <a:pt x="13" y="49"/>
                </a:lnTo>
                <a:lnTo>
                  <a:pt x="13" y="52"/>
                </a:lnTo>
                <a:lnTo>
                  <a:pt x="13" y="53"/>
                </a:lnTo>
                <a:lnTo>
                  <a:pt x="13" y="53"/>
                </a:lnTo>
                <a:lnTo>
                  <a:pt x="14" y="54"/>
                </a:lnTo>
                <a:lnTo>
                  <a:pt x="15" y="55"/>
                </a:lnTo>
                <a:lnTo>
                  <a:pt x="15" y="55"/>
                </a:lnTo>
                <a:lnTo>
                  <a:pt x="17" y="55"/>
                </a:lnTo>
                <a:lnTo>
                  <a:pt x="14" y="53"/>
                </a:lnTo>
                <a:lnTo>
                  <a:pt x="15" y="54"/>
                </a:lnTo>
                <a:lnTo>
                  <a:pt x="17" y="55"/>
                </a:lnTo>
                <a:lnTo>
                  <a:pt x="17" y="53"/>
                </a:lnTo>
                <a:lnTo>
                  <a:pt x="14" y="53"/>
                </a:lnTo>
                <a:lnTo>
                  <a:pt x="14" y="54"/>
                </a:lnTo>
                <a:lnTo>
                  <a:pt x="14" y="61"/>
                </a:lnTo>
                <a:lnTo>
                  <a:pt x="14" y="61"/>
                </a:lnTo>
                <a:lnTo>
                  <a:pt x="15" y="62"/>
                </a:lnTo>
                <a:lnTo>
                  <a:pt x="17" y="63"/>
                </a:lnTo>
                <a:lnTo>
                  <a:pt x="17" y="63"/>
                </a:lnTo>
                <a:lnTo>
                  <a:pt x="18" y="63"/>
                </a:lnTo>
                <a:lnTo>
                  <a:pt x="15" y="61"/>
                </a:lnTo>
                <a:lnTo>
                  <a:pt x="17" y="62"/>
                </a:lnTo>
                <a:lnTo>
                  <a:pt x="18" y="63"/>
                </a:lnTo>
                <a:lnTo>
                  <a:pt x="18" y="61"/>
                </a:lnTo>
                <a:lnTo>
                  <a:pt x="15" y="61"/>
                </a:lnTo>
                <a:lnTo>
                  <a:pt x="15" y="63"/>
                </a:lnTo>
                <a:lnTo>
                  <a:pt x="15" y="63"/>
                </a:lnTo>
                <a:lnTo>
                  <a:pt x="17" y="64"/>
                </a:lnTo>
                <a:lnTo>
                  <a:pt x="18" y="66"/>
                </a:lnTo>
                <a:lnTo>
                  <a:pt x="18" y="66"/>
                </a:lnTo>
                <a:lnTo>
                  <a:pt x="19" y="66"/>
                </a:lnTo>
                <a:lnTo>
                  <a:pt x="17" y="63"/>
                </a:lnTo>
                <a:lnTo>
                  <a:pt x="18" y="64"/>
                </a:lnTo>
                <a:lnTo>
                  <a:pt x="19" y="66"/>
                </a:lnTo>
                <a:lnTo>
                  <a:pt x="19" y="63"/>
                </a:lnTo>
                <a:lnTo>
                  <a:pt x="17" y="63"/>
                </a:lnTo>
                <a:lnTo>
                  <a:pt x="17" y="66"/>
                </a:lnTo>
                <a:lnTo>
                  <a:pt x="17" y="77"/>
                </a:lnTo>
                <a:lnTo>
                  <a:pt x="17" y="79"/>
                </a:lnTo>
                <a:lnTo>
                  <a:pt x="18" y="77"/>
                </a:lnTo>
                <a:lnTo>
                  <a:pt x="17" y="79"/>
                </a:lnTo>
                <a:lnTo>
                  <a:pt x="17" y="79"/>
                </a:lnTo>
                <a:lnTo>
                  <a:pt x="19" y="79"/>
                </a:lnTo>
                <a:lnTo>
                  <a:pt x="18" y="77"/>
                </a:lnTo>
                <a:lnTo>
                  <a:pt x="17" y="79"/>
                </a:lnTo>
                <a:lnTo>
                  <a:pt x="17" y="79"/>
                </a:lnTo>
                <a:lnTo>
                  <a:pt x="15" y="80"/>
                </a:lnTo>
                <a:lnTo>
                  <a:pt x="15" y="80"/>
                </a:lnTo>
                <a:lnTo>
                  <a:pt x="15" y="80"/>
                </a:lnTo>
                <a:lnTo>
                  <a:pt x="15" y="81"/>
                </a:lnTo>
                <a:lnTo>
                  <a:pt x="18" y="79"/>
                </a:lnTo>
                <a:lnTo>
                  <a:pt x="17" y="80"/>
                </a:lnTo>
                <a:lnTo>
                  <a:pt x="15" y="81"/>
                </a:lnTo>
                <a:lnTo>
                  <a:pt x="15" y="81"/>
                </a:lnTo>
                <a:lnTo>
                  <a:pt x="18" y="81"/>
                </a:lnTo>
                <a:lnTo>
                  <a:pt x="18" y="79"/>
                </a:lnTo>
                <a:lnTo>
                  <a:pt x="17" y="79"/>
                </a:lnTo>
                <a:lnTo>
                  <a:pt x="17" y="79"/>
                </a:lnTo>
                <a:lnTo>
                  <a:pt x="15" y="80"/>
                </a:lnTo>
                <a:lnTo>
                  <a:pt x="14" y="81"/>
                </a:lnTo>
                <a:lnTo>
                  <a:pt x="14" y="81"/>
                </a:lnTo>
                <a:lnTo>
                  <a:pt x="14" y="81"/>
                </a:lnTo>
                <a:lnTo>
                  <a:pt x="14" y="85"/>
                </a:lnTo>
                <a:lnTo>
                  <a:pt x="14" y="86"/>
                </a:lnTo>
                <a:lnTo>
                  <a:pt x="17" y="84"/>
                </a:lnTo>
                <a:lnTo>
                  <a:pt x="15" y="85"/>
                </a:lnTo>
                <a:lnTo>
                  <a:pt x="14" y="86"/>
                </a:lnTo>
                <a:lnTo>
                  <a:pt x="14" y="86"/>
                </a:lnTo>
                <a:lnTo>
                  <a:pt x="17" y="86"/>
                </a:lnTo>
                <a:lnTo>
                  <a:pt x="17" y="84"/>
                </a:lnTo>
                <a:lnTo>
                  <a:pt x="15" y="84"/>
                </a:lnTo>
                <a:lnTo>
                  <a:pt x="15" y="84"/>
                </a:lnTo>
                <a:lnTo>
                  <a:pt x="14" y="85"/>
                </a:lnTo>
                <a:lnTo>
                  <a:pt x="13" y="86"/>
                </a:lnTo>
                <a:lnTo>
                  <a:pt x="13" y="86"/>
                </a:lnTo>
                <a:lnTo>
                  <a:pt x="13" y="86"/>
                </a:lnTo>
                <a:lnTo>
                  <a:pt x="13" y="89"/>
                </a:lnTo>
                <a:lnTo>
                  <a:pt x="13" y="93"/>
                </a:lnTo>
                <a:lnTo>
                  <a:pt x="15" y="90"/>
                </a:lnTo>
                <a:lnTo>
                  <a:pt x="14" y="91"/>
                </a:lnTo>
                <a:lnTo>
                  <a:pt x="13" y="93"/>
                </a:lnTo>
                <a:lnTo>
                  <a:pt x="13" y="93"/>
                </a:lnTo>
                <a:lnTo>
                  <a:pt x="15" y="93"/>
                </a:lnTo>
                <a:lnTo>
                  <a:pt x="15" y="90"/>
                </a:lnTo>
                <a:lnTo>
                  <a:pt x="14" y="90"/>
                </a:lnTo>
                <a:lnTo>
                  <a:pt x="14" y="90"/>
                </a:lnTo>
                <a:lnTo>
                  <a:pt x="13" y="91"/>
                </a:lnTo>
                <a:lnTo>
                  <a:pt x="11" y="93"/>
                </a:lnTo>
                <a:lnTo>
                  <a:pt x="11" y="93"/>
                </a:lnTo>
                <a:lnTo>
                  <a:pt x="11" y="93"/>
                </a:lnTo>
                <a:lnTo>
                  <a:pt x="11" y="95"/>
                </a:lnTo>
                <a:lnTo>
                  <a:pt x="14" y="93"/>
                </a:lnTo>
                <a:lnTo>
                  <a:pt x="13" y="94"/>
                </a:lnTo>
                <a:lnTo>
                  <a:pt x="11" y="95"/>
                </a:lnTo>
                <a:lnTo>
                  <a:pt x="11" y="95"/>
                </a:lnTo>
                <a:lnTo>
                  <a:pt x="14" y="95"/>
                </a:lnTo>
                <a:lnTo>
                  <a:pt x="14" y="93"/>
                </a:lnTo>
                <a:lnTo>
                  <a:pt x="13" y="93"/>
                </a:lnTo>
                <a:lnTo>
                  <a:pt x="13" y="93"/>
                </a:lnTo>
                <a:lnTo>
                  <a:pt x="11" y="94"/>
                </a:lnTo>
                <a:lnTo>
                  <a:pt x="10" y="95"/>
                </a:lnTo>
                <a:lnTo>
                  <a:pt x="10" y="95"/>
                </a:lnTo>
                <a:lnTo>
                  <a:pt x="10" y="95"/>
                </a:lnTo>
                <a:lnTo>
                  <a:pt x="10" y="97"/>
                </a:lnTo>
                <a:lnTo>
                  <a:pt x="10" y="98"/>
                </a:lnTo>
                <a:lnTo>
                  <a:pt x="10" y="99"/>
                </a:lnTo>
                <a:lnTo>
                  <a:pt x="13" y="97"/>
                </a:lnTo>
                <a:lnTo>
                  <a:pt x="11" y="98"/>
                </a:lnTo>
                <a:lnTo>
                  <a:pt x="10" y="99"/>
                </a:lnTo>
                <a:lnTo>
                  <a:pt x="10" y="99"/>
                </a:lnTo>
                <a:lnTo>
                  <a:pt x="13" y="99"/>
                </a:lnTo>
                <a:lnTo>
                  <a:pt x="13" y="97"/>
                </a:lnTo>
                <a:lnTo>
                  <a:pt x="11" y="97"/>
                </a:lnTo>
                <a:lnTo>
                  <a:pt x="11" y="97"/>
                </a:lnTo>
                <a:lnTo>
                  <a:pt x="10" y="98"/>
                </a:lnTo>
                <a:lnTo>
                  <a:pt x="9" y="99"/>
                </a:lnTo>
                <a:lnTo>
                  <a:pt x="9" y="99"/>
                </a:lnTo>
                <a:lnTo>
                  <a:pt x="9" y="99"/>
                </a:lnTo>
                <a:lnTo>
                  <a:pt x="9" y="102"/>
                </a:lnTo>
                <a:lnTo>
                  <a:pt x="11" y="99"/>
                </a:lnTo>
                <a:lnTo>
                  <a:pt x="10" y="100"/>
                </a:lnTo>
                <a:lnTo>
                  <a:pt x="9" y="102"/>
                </a:lnTo>
                <a:lnTo>
                  <a:pt x="9" y="102"/>
                </a:lnTo>
                <a:lnTo>
                  <a:pt x="11" y="102"/>
                </a:lnTo>
                <a:lnTo>
                  <a:pt x="11" y="99"/>
                </a:lnTo>
                <a:lnTo>
                  <a:pt x="10" y="99"/>
                </a:lnTo>
                <a:lnTo>
                  <a:pt x="10" y="99"/>
                </a:lnTo>
                <a:lnTo>
                  <a:pt x="9" y="100"/>
                </a:lnTo>
                <a:lnTo>
                  <a:pt x="8" y="102"/>
                </a:lnTo>
                <a:lnTo>
                  <a:pt x="8" y="102"/>
                </a:lnTo>
                <a:lnTo>
                  <a:pt x="8" y="102"/>
                </a:lnTo>
                <a:lnTo>
                  <a:pt x="8" y="103"/>
                </a:lnTo>
                <a:lnTo>
                  <a:pt x="8" y="104"/>
                </a:lnTo>
                <a:lnTo>
                  <a:pt x="10" y="102"/>
                </a:lnTo>
                <a:lnTo>
                  <a:pt x="9" y="103"/>
                </a:lnTo>
                <a:lnTo>
                  <a:pt x="8" y="104"/>
                </a:lnTo>
                <a:lnTo>
                  <a:pt x="8" y="104"/>
                </a:lnTo>
                <a:lnTo>
                  <a:pt x="10" y="104"/>
                </a:lnTo>
                <a:lnTo>
                  <a:pt x="10" y="102"/>
                </a:lnTo>
                <a:lnTo>
                  <a:pt x="9" y="102"/>
                </a:lnTo>
                <a:lnTo>
                  <a:pt x="9" y="102"/>
                </a:lnTo>
                <a:lnTo>
                  <a:pt x="8" y="103"/>
                </a:lnTo>
                <a:lnTo>
                  <a:pt x="6" y="104"/>
                </a:lnTo>
                <a:lnTo>
                  <a:pt x="6" y="104"/>
                </a:lnTo>
                <a:lnTo>
                  <a:pt x="6" y="104"/>
                </a:lnTo>
                <a:lnTo>
                  <a:pt x="6" y="106"/>
                </a:lnTo>
                <a:lnTo>
                  <a:pt x="6" y="108"/>
                </a:lnTo>
                <a:lnTo>
                  <a:pt x="9" y="106"/>
                </a:lnTo>
                <a:lnTo>
                  <a:pt x="8" y="107"/>
                </a:lnTo>
                <a:lnTo>
                  <a:pt x="6" y="108"/>
                </a:lnTo>
                <a:lnTo>
                  <a:pt x="6" y="108"/>
                </a:lnTo>
                <a:lnTo>
                  <a:pt x="9" y="108"/>
                </a:lnTo>
                <a:lnTo>
                  <a:pt x="9" y="106"/>
                </a:lnTo>
                <a:lnTo>
                  <a:pt x="8" y="106"/>
                </a:lnTo>
                <a:lnTo>
                  <a:pt x="6" y="106"/>
                </a:lnTo>
                <a:lnTo>
                  <a:pt x="6" y="106"/>
                </a:lnTo>
                <a:lnTo>
                  <a:pt x="5" y="107"/>
                </a:lnTo>
                <a:lnTo>
                  <a:pt x="4" y="108"/>
                </a:lnTo>
                <a:lnTo>
                  <a:pt x="4" y="108"/>
                </a:lnTo>
                <a:lnTo>
                  <a:pt x="4" y="108"/>
                </a:lnTo>
                <a:lnTo>
                  <a:pt x="4" y="109"/>
                </a:lnTo>
                <a:lnTo>
                  <a:pt x="4" y="113"/>
                </a:lnTo>
                <a:lnTo>
                  <a:pt x="4" y="114"/>
                </a:lnTo>
                <a:lnTo>
                  <a:pt x="6" y="112"/>
                </a:lnTo>
                <a:lnTo>
                  <a:pt x="5" y="113"/>
                </a:lnTo>
                <a:lnTo>
                  <a:pt x="4" y="114"/>
                </a:lnTo>
                <a:lnTo>
                  <a:pt x="4" y="114"/>
                </a:lnTo>
                <a:lnTo>
                  <a:pt x="6" y="114"/>
                </a:lnTo>
                <a:lnTo>
                  <a:pt x="6" y="112"/>
                </a:lnTo>
                <a:lnTo>
                  <a:pt x="5" y="112"/>
                </a:lnTo>
                <a:lnTo>
                  <a:pt x="5" y="112"/>
                </a:lnTo>
                <a:lnTo>
                  <a:pt x="4" y="113"/>
                </a:lnTo>
                <a:lnTo>
                  <a:pt x="2" y="114"/>
                </a:lnTo>
                <a:lnTo>
                  <a:pt x="2" y="114"/>
                </a:lnTo>
                <a:lnTo>
                  <a:pt x="2" y="114"/>
                </a:lnTo>
                <a:lnTo>
                  <a:pt x="2" y="116"/>
                </a:lnTo>
                <a:lnTo>
                  <a:pt x="2" y="117"/>
                </a:lnTo>
                <a:lnTo>
                  <a:pt x="5" y="114"/>
                </a:lnTo>
                <a:lnTo>
                  <a:pt x="4" y="116"/>
                </a:lnTo>
                <a:lnTo>
                  <a:pt x="2" y="117"/>
                </a:lnTo>
                <a:lnTo>
                  <a:pt x="2" y="117"/>
                </a:lnTo>
                <a:lnTo>
                  <a:pt x="5" y="117"/>
                </a:lnTo>
                <a:lnTo>
                  <a:pt x="5" y="114"/>
                </a:lnTo>
                <a:lnTo>
                  <a:pt x="4" y="114"/>
                </a:lnTo>
                <a:lnTo>
                  <a:pt x="4" y="114"/>
                </a:lnTo>
                <a:lnTo>
                  <a:pt x="2" y="116"/>
                </a:lnTo>
                <a:lnTo>
                  <a:pt x="1" y="117"/>
                </a:lnTo>
                <a:lnTo>
                  <a:pt x="1" y="117"/>
                </a:lnTo>
                <a:lnTo>
                  <a:pt x="1" y="117"/>
                </a:lnTo>
                <a:lnTo>
                  <a:pt x="1" y="118"/>
                </a:lnTo>
                <a:lnTo>
                  <a:pt x="1" y="120"/>
                </a:lnTo>
                <a:lnTo>
                  <a:pt x="4" y="117"/>
                </a:lnTo>
                <a:lnTo>
                  <a:pt x="2" y="118"/>
                </a:lnTo>
                <a:lnTo>
                  <a:pt x="1" y="120"/>
                </a:lnTo>
                <a:lnTo>
                  <a:pt x="1" y="120"/>
                </a:lnTo>
                <a:lnTo>
                  <a:pt x="4" y="120"/>
                </a:lnTo>
                <a:lnTo>
                  <a:pt x="4" y="117"/>
                </a:lnTo>
                <a:lnTo>
                  <a:pt x="2" y="117"/>
                </a:lnTo>
                <a:lnTo>
                  <a:pt x="2" y="117"/>
                </a:lnTo>
                <a:lnTo>
                  <a:pt x="1" y="118"/>
                </a:lnTo>
                <a:lnTo>
                  <a:pt x="0" y="120"/>
                </a:lnTo>
                <a:lnTo>
                  <a:pt x="0" y="120"/>
                </a:lnTo>
                <a:lnTo>
                  <a:pt x="0" y="120"/>
                </a:lnTo>
                <a:lnTo>
                  <a:pt x="0" y="121"/>
                </a:lnTo>
                <a:lnTo>
                  <a:pt x="0" y="123"/>
                </a:lnTo>
                <a:lnTo>
                  <a:pt x="2" y="121"/>
                </a:lnTo>
                <a:lnTo>
                  <a:pt x="1" y="122"/>
                </a:lnTo>
                <a:lnTo>
                  <a:pt x="0" y="123"/>
                </a:lnTo>
                <a:lnTo>
                  <a:pt x="0" y="123"/>
                </a:lnTo>
                <a:lnTo>
                  <a:pt x="2" y="123"/>
                </a:lnTo>
                <a:lnTo>
                  <a:pt x="2" y="121"/>
                </a:lnTo>
                <a:lnTo>
                  <a:pt x="1" y="121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68"/>
          <xdr:cNvSpPr>
            <a:spLocks/>
          </xdr:cNvSpPr>
        </xdr:nvSpPr>
        <xdr:spPr>
          <a:xfrm>
            <a:off x="500" y="393"/>
            <a:ext cx="3" cy="24"/>
          </a:xfrm>
          <a:custGeom>
            <a:pathLst>
              <a:path h="77" w="10">
                <a:moveTo>
                  <a:pt x="2" y="77"/>
                </a:moveTo>
                <a:lnTo>
                  <a:pt x="2" y="73"/>
                </a:lnTo>
                <a:lnTo>
                  <a:pt x="2" y="73"/>
                </a:lnTo>
                <a:lnTo>
                  <a:pt x="2" y="73"/>
                </a:lnTo>
                <a:lnTo>
                  <a:pt x="1" y="72"/>
                </a:lnTo>
                <a:lnTo>
                  <a:pt x="1" y="71"/>
                </a:lnTo>
                <a:lnTo>
                  <a:pt x="1" y="71"/>
                </a:lnTo>
                <a:lnTo>
                  <a:pt x="1" y="69"/>
                </a:lnTo>
                <a:lnTo>
                  <a:pt x="0" y="69"/>
                </a:lnTo>
                <a:lnTo>
                  <a:pt x="0" y="64"/>
                </a:lnTo>
                <a:lnTo>
                  <a:pt x="0" y="64"/>
                </a:lnTo>
                <a:lnTo>
                  <a:pt x="0" y="62"/>
                </a:lnTo>
                <a:lnTo>
                  <a:pt x="0" y="62"/>
                </a:lnTo>
                <a:lnTo>
                  <a:pt x="0" y="57"/>
                </a:lnTo>
                <a:lnTo>
                  <a:pt x="0" y="57"/>
                </a:lnTo>
                <a:lnTo>
                  <a:pt x="0" y="57"/>
                </a:lnTo>
                <a:lnTo>
                  <a:pt x="0" y="57"/>
                </a:lnTo>
                <a:lnTo>
                  <a:pt x="0" y="55"/>
                </a:lnTo>
                <a:lnTo>
                  <a:pt x="1" y="55"/>
                </a:lnTo>
                <a:lnTo>
                  <a:pt x="1" y="50"/>
                </a:lnTo>
                <a:lnTo>
                  <a:pt x="1" y="50"/>
                </a:lnTo>
                <a:lnTo>
                  <a:pt x="1" y="47"/>
                </a:lnTo>
                <a:lnTo>
                  <a:pt x="2" y="47"/>
                </a:lnTo>
                <a:lnTo>
                  <a:pt x="2" y="46"/>
                </a:lnTo>
                <a:lnTo>
                  <a:pt x="2" y="46"/>
                </a:lnTo>
                <a:lnTo>
                  <a:pt x="2" y="45"/>
                </a:lnTo>
                <a:lnTo>
                  <a:pt x="2" y="45"/>
                </a:lnTo>
                <a:lnTo>
                  <a:pt x="2" y="42"/>
                </a:lnTo>
                <a:lnTo>
                  <a:pt x="3" y="41"/>
                </a:lnTo>
                <a:lnTo>
                  <a:pt x="3" y="39"/>
                </a:lnTo>
                <a:lnTo>
                  <a:pt x="3" y="39"/>
                </a:lnTo>
                <a:lnTo>
                  <a:pt x="4" y="39"/>
                </a:lnTo>
                <a:lnTo>
                  <a:pt x="4" y="37"/>
                </a:lnTo>
                <a:lnTo>
                  <a:pt x="4" y="37"/>
                </a:lnTo>
                <a:lnTo>
                  <a:pt x="4" y="35"/>
                </a:lnTo>
                <a:lnTo>
                  <a:pt x="5" y="35"/>
                </a:lnTo>
                <a:lnTo>
                  <a:pt x="5" y="34"/>
                </a:lnTo>
                <a:lnTo>
                  <a:pt x="5" y="33"/>
                </a:lnTo>
                <a:lnTo>
                  <a:pt x="5" y="33"/>
                </a:lnTo>
                <a:lnTo>
                  <a:pt x="5" y="32"/>
                </a:lnTo>
                <a:lnTo>
                  <a:pt x="5" y="30"/>
                </a:lnTo>
                <a:lnTo>
                  <a:pt x="6" y="30"/>
                </a:lnTo>
                <a:lnTo>
                  <a:pt x="6" y="27"/>
                </a:lnTo>
                <a:lnTo>
                  <a:pt x="6" y="26"/>
                </a:lnTo>
                <a:lnTo>
                  <a:pt x="6" y="24"/>
                </a:lnTo>
                <a:lnTo>
                  <a:pt x="7" y="24"/>
                </a:lnTo>
                <a:lnTo>
                  <a:pt x="7" y="23"/>
                </a:lnTo>
                <a:lnTo>
                  <a:pt x="7" y="23"/>
                </a:lnTo>
                <a:lnTo>
                  <a:pt x="7" y="20"/>
                </a:lnTo>
                <a:lnTo>
                  <a:pt x="7" y="20"/>
                </a:lnTo>
                <a:lnTo>
                  <a:pt x="7" y="15"/>
                </a:lnTo>
                <a:lnTo>
                  <a:pt x="8" y="15"/>
                </a:lnTo>
                <a:lnTo>
                  <a:pt x="8" y="13"/>
                </a:lnTo>
                <a:lnTo>
                  <a:pt x="8" y="13"/>
                </a:lnTo>
                <a:lnTo>
                  <a:pt x="9" y="13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10" y="10"/>
                </a:lnTo>
                <a:lnTo>
                  <a:pt x="10" y="8"/>
                </a:lnTo>
                <a:lnTo>
                  <a:pt x="10" y="8"/>
                </a:lnTo>
                <a:lnTo>
                  <a:pt x="10" y="8"/>
                </a:lnTo>
                <a:lnTo>
                  <a:pt x="10" y="8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69"/>
          <xdr:cNvSpPr>
            <a:spLocks/>
          </xdr:cNvSpPr>
        </xdr:nvSpPr>
        <xdr:spPr>
          <a:xfrm>
            <a:off x="499" y="392"/>
            <a:ext cx="5" cy="25"/>
          </a:xfrm>
          <a:custGeom>
            <a:pathLst>
              <a:path h="102" w="18">
                <a:moveTo>
                  <a:pt x="3" y="102"/>
                </a:moveTo>
                <a:lnTo>
                  <a:pt x="8" y="102"/>
                </a:lnTo>
                <a:lnTo>
                  <a:pt x="8" y="97"/>
                </a:lnTo>
                <a:lnTo>
                  <a:pt x="8" y="97"/>
                </a:lnTo>
                <a:lnTo>
                  <a:pt x="8" y="95"/>
                </a:lnTo>
                <a:lnTo>
                  <a:pt x="7" y="94"/>
                </a:lnTo>
                <a:lnTo>
                  <a:pt x="4" y="95"/>
                </a:lnTo>
                <a:lnTo>
                  <a:pt x="7" y="95"/>
                </a:lnTo>
                <a:lnTo>
                  <a:pt x="7" y="94"/>
                </a:lnTo>
                <a:lnTo>
                  <a:pt x="7" y="92"/>
                </a:lnTo>
                <a:lnTo>
                  <a:pt x="7" y="92"/>
                </a:lnTo>
                <a:lnTo>
                  <a:pt x="6" y="90"/>
                </a:lnTo>
                <a:lnTo>
                  <a:pt x="4" y="89"/>
                </a:lnTo>
                <a:lnTo>
                  <a:pt x="4" y="89"/>
                </a:lnTo>
                <a:lnTo>
                  <a:pt x="3" y="89"/>
                </a:lnTo>
                <a:lnTo>
                  <a:pt x="3" y="92"/>
                </a:lnTo>
                <a:lnTo>
                  <a:pt x="6" y="92"/>
                </a:lnTo>
                <a:lnTo>
                  <a:pt x="4" y="90"/>
                </a:lnTo>
                <a:lnTo>
                  <a:pt x="3" y="89"/>
                </a:lnTo>
                <a:lnTo>
                  <a:pt x="6" y="92"/>
                </a:lnTo>
                <a:lnTo>
                  <a:pt x="6" y="85"/>
                </a:lnTo>
                <a:lnTo>
                  <a:pt x="6" y="83"/>
                </a:lnTo>
                <a:lnTo>
                  <a:pt x="6" y="76"/>
                </a:lnTo>
                <a:lnTo>
                  <a:pt x="6" y="74"/>
                </a:lnTo>
                <a:lnTo>
                  <a:pt x="3" y="74"/>
                </a:lnTo>
                <a:lnTo>
                  <a:pt x="3" y="76"/>
                </a:lnTo>
                <a:lnTo>
                  <a:pt x="4" y="75"/>
                </a:lnTo>
                <a:lnTo>
                  <a:pt x="6" y="74"/>
                </a:lnTo>
                <a:lnTo>
                  <a:pt x="3" y="76"/>
                </a:lnTo>
                <a:lnTo>
                  <a:pt x="4" y="76"/>
                </a:lnTo>
                <a:lnTo>
                  <a:pt x="4" y="76"/>
                </a:lnTo>
                <a:lnTo>
                  <a:pt x="6" y="75"/>
                </a:lnTo>
                <a:lnTo>
                  <a:pt x="7" y="74"/>
                </a:lnTo>
                <a:lnTo>
                  <a:pt x="7" y="74"/>
                </a:lnTo>
                <a:lnTo>
                  <a:pt x="7" y="67"/>
                </a:lnTo>
                <a:lnTo>
                  <a:pt x="7" y="63"/>
                </a:lnTo>
                <a:lnTo>
                  <a:pt x="4" y="63"/>
                </a:lnTo>
                <a:lnTo>
                  <a:pt x="4" y="66"/>
                </a:lnTo>
                <a:lnTo>
                  <a:pt x="6" y="65"/>
                </a:lnTo>
                <a:lnTo>
                  <a:pt x="7" y="63"/>
                </a:lnTo>
                <a:lnTo>
                  <a:pt x="4" y="66"/>
                </a:lnTo>
                <a:lnTo>
                  <a:pt x="6" y="66"/>
                </a:lnTo>
                <a:lnTo>
                  <a:pt x="6" y="66"/>
                </a:lnTo>
                <a:lnTo>
                  <a:pt x="7" y="65"/>
                </a:lnTo>
                <a:lnTo>
                  <a:pt x="8" y="63"/>
                </a:lnTo>
                <a:lnTo>
                  <a:pt x="8" y="63"/>
                </a:lnTo>
                <a:lnTo>
                  <a:pt x="8" y="62"/>
                </a:lnTo>
                <a:lnTo>
                  <a:pt x="8" y="61"/>
                </a:lnTo>
                <a:lnTo>
                  <a:pt x="8" y="57"/>
                </a:lnTo>
                <a:lnTo>
                  <a:pt x="6" y="57"/>
                </a:lnTo>
                <a:lnTo>
                  <a:pt x="7" y="58"/>
                </a:lnTo>
                <a:lnTo>
                  <a:pt x="8" y="57"/>
                </a:lnTo>
                <a:lnTo>
                  <a:pt x="8" y="59"/>
                </a:lnTo>
                <a:lnTo>
                  <a:pt x="9" y="58"/>
                </a:lnTo>
                <a:lnTo>
                  <a:pt x="8" y="57"/>
                </a:lnTo>
                <a:lnTo>
                  <a:pt x="9" y="56"/>
                </a:lnTo>
                <a:lnTo>
                  <a:pt x="9" y="56"/>
                </a:lnTo>
                <a:lnTo>
                  <a:pt x="9" y="53"/>
                </a:lnTo>
                <a:lnTo>
                  <a:pt x="7" y="53"/>
                </a:lnTo>
                <a:lnTo>
                  <a:pt x="7" y="56"/>
                </a:lnTo>
                <a:lnTo>
                  <a:pt x="8" y="54"/>
                </a:lnTo>
                <a:lnTo>
                  <a:pt x="9" y="53"/>
                </a:lnTo>
                <a:lnTo>
                  <a:pt x="7" y="56"/>
                </a:lnTo>
                <a:lnTo>
                  <a:pt x="8" y="56"/>
                </a:lnTo>
                <a:lnTo>
                  <a:pt x="8" y="56"/>
                </a:lnTo>
                <a:lnTo>
                  <a:pt x="9" y="54"/>
                </a:lnTo>
                <a:lnTo>
                  <a:pt x="11" y="53"/>
                </a:lnTo>
                <a:lnTo>
                  <a:pt x="11" y="53"/>
                </a:lnTo>
                <a:lnTo>
                  <a:pt x="11" y="50"/>
                </a:lnTo>
                <a:lnTo>
                  <a:pt x="11" y="48"/>
                </a:lnTo>
                <a:lnTo>
                  <a:pt x="8" y="48"/>
                </a:lnTo>
                <a:lnTo>
                  <a:pt x="8" y="50"/>
                </a:lnTo>
                <a:lnTo>
                  <a:pt x="9" y="49"/>
                </a:lnTo>
                <a:lnTo>
                  <a:pt x="11" y="48"/>
                </a:lnTo>
                <a:lnTo>
                  <a:pt x="8" y="50"/>
                </a:lnTo>
                <a:lnTo>
                  <a:pt x="9" y="50"/>
                </a:lnTo>
                <a:lnTo>
                  <a:pt x="9" y="50"/>
                </a:lnTo>
                <a:lnTo>
                  <a:pt x="11" y="49"/>
                </a:lnTo>
                <a:lnTo>
                  <a:pt x="12" y="48"/>
                </a:lnTo>
                <a:lnTo>
                  <a:pt x="12" y="48"/>
                </a:lnTo>
                <a:lnTo>
                  <a:pt x="12" y="47"/>
                </a:lnTo>
                <a:lnTo>
                  <a:pt x="12" y="45"/>
                </a:lnTo>
                <a:lnTo>
                  <a:pt x="12" y="44"/>
                </a:lnTo>
                <a:lnTo>
                  <a:pt x="12" y="41"/>
                </a:lnTo>
                <a:lnTo>
                  <a:pt x="9" y="41"/>
                </a:lnTo>
                <a:lnTo>
                  <a:pt x="9" y="44"/>
                </a:lnTo>
                <a:lnTo>
                  <a:pt x="11" y="43"/>
                </a:lnTo>
                <a:lnTo>
                  <a:pt x="12" y="41"/>
                </a:lnTo>
                <a:lnTo>
                  <a:pt x="9" y="44"/>
                </a:lnTo>
                <a:lnTo>
                  <a:pt x="11" y="44"/>
                </a:lnTo>
                <a:lnTo>
                  <a:pt x="11" y="44"/>
                </a:lnTo>
                <a:lnTo>
                  <a:pt x="12" y="43"/>
                </a:lnTo>
                <a:lnTo>
                  <a:pt x="13" y="41"/>
                </a:lnTo>
                <a:lnTo>
                  <a:pt x="13" y="41"/>
                </a:lnTo>
                <a:lnTo>
                  <a:pt x="13" y="38"/>
                </a:lnTo>
                <a:lnTo>
                  <a:pt x="13" y="36"/>
                </a:lnTo>
                <a:lnTo>
                  <a:pt x="13" y="34"/>
                </a:lnTo>
                <a:lnTo>
                  <a:pt x="11" y="34"/>
                </a:lnTo>
                <a:lnTo>
                  <a:pt x="11" y="36"/>
                </a:lnTo>
                <a:lnTo>
                  <a:pt x="12" y="35"/>
                </a:lnTo>
                <a:lnTo>
                  <a:pt x="13" y="34"/>
                </a:lnTo>
                <a:lnTo>
                  <a:pt x="11" y="36"/>
                </a:lnTo>
                <a:lnTo>
                  <a:pt x="12" y="36"/>
                </a:lnTo>
                <a:lnTo>
                  <a:pt x="12" y="36"/>
                </a:lnTo>
                <a:lnTo>
                  <a:pt x="13" y="35"/>
                </a:lnTo>
                <a:lnTo>
                  <a:pt x="15" y="34"/>
                </a:lnTo>
                <a:lnTo>
                  <a:pt x="15" y="34"/>
                </a:lnTo>
                <a:lnTo>
                  <a:pt x="15" y="33"/>
                </a:lnTo>
                <a:lnTo>
                  <a:pt x="15" y="29"/>
                </a:lnTo>
                <a:lnTo>
                  <a:pt x="15" y="22"/>
                </a:lnTo>
                <a:lnTo>
                  <a:pt x="12" y="22"/>
                </a:lnTo>
                <a:lnTo>
                  <a:pt x="12" y="25"/>
                </a:lnTo>
                <a:lnTo>
                  <a:pt x="13" y="24"/>
                </a:lnTo>
                <a:lnTo>
                  <a:pt x="15" y="22"/>
                </a:lnTo>
                <a:lnTo>
                  <a:pt x="12" y="25"/>
                </a:lnTo>
                <a:lnTo>
                  <a:pt x="13" y="25"/>
                </a:lnTo>
                <a:lnTo>
                  <a:pt x="13" y="25"/>
                </a:lnTo>
                <a:lnTo>
                  <a:pt x="15" y="24"/>
                </a:lnTo>
                <a:lnTo>
                  <a:pt x="16" y="22"/>
                </a:lnTo>
                <a:lnTo>
                  <a:pt x="16" y="22"/>
                </a:lnTo>
                <a:lnTo>
                  <a:pt x="16" y="20"/>
                </a:lnTo>
                <a:lnTo>
                  <a:pt x="13" y="20"/>
                </a:lnTo>
                <a:lnTo>
                  <a:pt x="13" y="22"/>
                </a:lnTo>
                <a:lnTo>
                  <a:pt x="15" y="21"/>
                </a:lnTo>
                <a:lnTo>
                  <a:pt x="16" y="20"/>
                </a:lnTo>
                <a:lnTo>
                  <a:pt x="13" y="22"/>
                </a:lnTo>
                <a:lnTo>
                  <a:pt x="15" y="22"/>
                </a:lnTo>
                <a:lnTo>
                  <a:pt x="15" y="22"/>
                </a:lnTo>
                <a:lnTo>
                  <a:pt x="16" y="21"/>
                </a:lnTo>
                <a:lnTo>
                  <a:pt x="17" y="20"/>
                </a:lnTo>
                <a:lnTo>
                  <a:pt x="17" y="20"/>
                </a:lnTo>
                <a:lnTo>
                  <a:pt x="17" y="18"/>
                </a:lnTo>
                <a:lnTo>
                  <a:pt x="17" y="17"/>
                </a:lnTo>
                <a:lnTo>
                  <a:pt x="17" y="16"/>
                </a:lnTo>
                <a:lnTo>
                  <a:pt x="15" y="16"/>
                </a:lnTo>
                <a:lnTo>
                  <a:pt x="15" y="18"/>
                </a:lnTo>
                <a:lnTo>
                  <a:pt x="16" y="17"/>
                </a:lnTo>
                <a:lnTo>
                  <a:pt x="17" y="16"/>
                </a:lnTo>
                <a:lnTo>
                  <a:pt x="15" y="18"/>
                </a:lnTo>
                <a:lnTo>
                  <a:pt x="16" y="18"/>
                </a:lnTo>
                <a:lnTo>
                  <a:pt x="16" y="18"/>
                </a:lnTo>
                <a:lnTo>
                  <a:pt x="17" y="17"/>
                </a:lnTo>
                <a:lnTo>
                  <a:pt x="18" y="16"/>
                </a:lnTo>
                <a:lnTo>
                  <a:pt x="18" y="16"/>
                </a:lnTo>
                <a:lnTo>
                  <a:pt x="18" y="13"/>
                </a:lnTo>
                <a:lnTo>
                  <a:pt x="18" y="8"/>
                </a:lnTo>
                <a:lnTo>
                  <a:pt x="18" y="7"/>
                </a:lnTo>
                <a:lnTo>
                  <a:pt x="18" y="7"/>
                </a:lnTo>
                <a:lnTo>
                  <a:pt x="17" y="6"/>
                </a:lnTo>
                <a:lnTo>
                  <a:pt x="16" y="4"/>
                </a:lnTo>
                <a:lnTo>
                  <a:pt x="16" y="4"/>
                </a:lnTo>
                <a:lnTo>
                  <a:pt x="15" y="4"/>
                </a:lnTo>
                <a:lnTo>
                  <a:pt x="15" y="7"/>
                </a:lnTo>
                <a:lnTo>
                  <a:pt x="17" y="7"/>
                </a:lnTo>
                <a:lnTo>
                  <a:pt x="16" y="6"/>
                </a:lnTo>
                <a:lnTo>
                  <a:pt x="15" y="4"/>
                </a:lnTo>
                <a:lnTo>
                  <a:pt x="17" y="7"/>
                </a:lnTo>
                <a:lnTo>
                  <a:pt x="17" y="6"/>
                </a:lnTo>
                <a:lnTo>
                  <a:pt x="17" y="4"/>
                </a:lnTo>
                <a:lnTo>
                  <a:pt x="17" y="4"/>
                </a:lnTo>
                <a:lnTo>
                  <a:pt x="16" y="3"/>
                </a:lnTo>
                <a:lnTo>
                  <a:pt x="15" y="2"/>
                </a:lnTo>
                <a:lnTo>
                  <a:pt x="15" y="2"/>
                </a:lnTo>
                <a:lnTo>
                  <a:pt x="13" y="2"/>
                </a:lnTo>
                <a:lnTo>
                  <a:pt x="13" y="4"/>
                </a:lnTo>
                <a:lnTo>
                  <a:pt x="16" y="4"/>
                </a:lnTo>
                <a:lnTo>
                  <a:pt x="15" y="3"/>
                </a:lnTo>
                <a:lnTo>
                  <a:pt x="13" y="2"/>
                </a:lnTo>
                <a:lnTo>
                  <a:pt x="16" y="4"/>
                </a:lnTo>
                <a:lnTo>
                  <a:pt x="16" y="3"/>
                </a:lnTo>
                <a:lnTo>
                  <a:pt x="16" y="3"/>
                </a:lnTo>
                <a:lnTo>
                  <a:pt x="15" y="2"/>
                </a:lnTo>
                <a:lnTo>
                  <a:pt x="13" y="0"/>
                </a:lnTo>
                <a:lnTo>
                  <a:pt x="13" y="0"/>
                </a:lnTo>
                <a:lnTo>
                  <a:pt x="12" y="0"/>
                </a:lnTo>
                <a:lnTo>
                  <a:pt x="12" y="6"/>
                </a:lnTo>
                <a:lnTo>
                  <a:pt x="13" y="6"/>
                </a:lnTo>
                <a:lnTo>
                  <a:pt x="11" y="3"/>
                </a:lnTo>
                <a:lnTo>
                  <a:pt x="12" y="4"/>
                </a:lnTo>
                <a:lnTo>
                  <a:pt x="13" y="6"/>
                </a:lnTo>
                <a:lnTo>
                  <a:pt x="13" y="3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2" y="6"/>
                </a:lnTo>
                <a:lnTo>
                  <a:pt x="13" y="7"/>
                </a:lnTo>
                <a:lnTo>
                  <a:pt x="13" y="7"/>
                </a:lnTo>
                <a:lnTo>
                  <a:pt x="15" y="7"/>
                </a:lnTo>
                <a:lnTo>
                  <a:pt x="12" y="4"/>
                </a:lnTo>
                <a:lnTo>
                  <a:pt x="13" y="6"/>
                </a:lnTo>
                <a:lnTo>
                  <a:pt x="15" y="7"/>
                </a:lnTo>
                <a:lnTo>
                  <a:pt x="15" y="4"/>
                </a:lnTo>
                <a:lnTo>
                  <a:pt x="12" y="4"/>
                </a:lnTo>
                <a:lnTo>
                  <a:pt x="12" y="6"/>
                </a:lnTo>
                <a:lnTo>
                  <a:pt x="12" y="7"/>
                </a:lnTo>
                <a:lnTo>
                  <a:pt x="12" y="7"/>
                </a:lnTo>
                <a:lnTo>
                  <a:pt x="13" y="8"/>
                </a:lnTo>
                <a:lnTo>
                  <a:pt x="15" y="9"/>
                </a:lnTo>
                <a:lnTo>
                  <a:pt x="15" y="9"/>
                </a:lnTo>
                <a:lnTo>
                  <a:pt x="16" y="9"/>
                </a:lnTo>
                <a:lnTo>
                  <a:pt x="13" y="7"/>
                </a:lnTo>
                <a:lnTo>
                  <a:pt x="15" y="8"/>
                </a:lnTo>
                <a:lnTo>
                  <a:pt x="16" y="9"/>
                </a:lnTo>
                <a:lnTo>
                  <a:pt x="16" y="7"/>
                </a:lnTo>
                <a:lnTo>
                  <a:pt x="13" y="7"/>
                </a:lnTo>
                <a:lnTo>
                  <a:pt x="13" y="8"/>
                </a:lnTo>
                <a:lnTo>
                  <a:pt x="13" y="13"/>
                </a:lnTo>
                <a:lnTo>
                  <a:pt x="13" y="16"/>
                </a:lnTo>
                <a:lnTo>
                  <a:pt x="16" y="13"/>
                </a:lnTo>
                <a:lnTo>
                  <a:pt x="15" y="15"/>
                </a:lnTo>
                <a:lnTo>
                  <a:pt x="13" y="16"/>
                </a:lnTo>
                <a:lnTo>
                  <a:pt x="13" y="16"/>
                </a:lnTo>
                <a:lnTo>
                  <a:pt x="16" y="16"/>
                </a:lnTo>
                <a:lnTo>
                  <a:pt x="16" y="13"/>
                </a:lnTo>
                <a:lnTo>
                  <a:pt x="15" y="13"/>
                </a:lnTo>
                <a:lnTo>
                  <a:pt x="15" y="13"/>
                </a:lnTo>
                <a:lnTo>
                  <a:pt x="13" y="15"/>
                </a:lnTo>
                <a:lnTo>
                  <a:pt x="12" y="16"/>
                </a:lnTo>
                <a:lnTo>
                  <a:pt x="12" y="16"/>
                </a:lnTo>
                <a:lnTo>
                  <a:pt x="12" y="16"/>
                </a:lnTo>
                <a:lnTo>
                  <a:pt x="12" y="17"/>
                </a:lnTo>
                <a:lnTo>
                  <a:pt x="12" y="18"/>
                </a:lnTo>
                <a:lnTo>
                  <a:pt x="12" y="20"/>
                </a:lnTo>
                <a:lnTo>
                  <a:pt x="15" y="17"/>
                </a:lnTo>
                <a:lnTo>
                  <a:pt x="13" y="18"/>
                </a:lnTo>
                <a:lnTo>
                  <a:pt x="12" y="20"/>
                </a:lnTo>
                <a:lnTo>
                  <a:pt x="12" y="20"/>
                </a:lnTo>
                <a:lnTo>
                  <a:pt x="15" y="20"/>
                </a:lnTo>
                <a:lnTo>
                  <a:pt x="15" y="17"/>
                </a:lnTo>
                <a:lnTo>
                  <a:pt x="13" y="17"/>
                </a:lnTo>
                <a:lnTo>
                  <a:pt x="13" y="17"/>
                </a:lnTo>
                <a:lnTo>
                  <a:pt x="12" y="18"/>
                </a:lnTo>
                <a:lnTo>
                  <a:pt x="11" y="20"/>
                </a:lnTo>
                <a:lnTo>
                  <a:pt x="11" y="20"/>
                </a:lnTo>
                <a:lnTo>
                  <a:pt x="11" y="20"/>
                </a:lnTo>
                <a:lnTo>
                  <a:pt x="11" y="22"/>
                </a:lnTo>
                <a:lnTo>
                  <a:pt x="13" y="20"/>
                </a:lnTo>
                <a:lnTo>
                  <a:pt x="12" y="21"/>
                </a:lnTo>
                <a:lnTo>
                  <a:pt x="11" y="22"/>
                </a:lnTo>
                <a:lnTo>
                  <a:pt x="11" y="22"/>
                </a:lnTo>
                <a:lnTo>
                  <a:pt x="13" y="22"/>
                </a:lnTo>
                <a:lnTo>
                  <a:pt x="13" y="20"/>
                </a:lnTo>
                <a:lnTo>
                  <a:pt x="12" y="20"/>
                </a:lnTo>
                <a:lnTo>
                  <a:pt x="12" y="20"/>
                </a:lnTo>
                <a:lnTo>
                  <a:pt x="11" y="21"/>
                </a:lnTo>
                <a:lnTo>
                  <a:pt x="9" y="22"/>
                </a:lnTo>
                <a:lnTo>
                  <a:pt x="9" y="22"/>
                </a:lnTo>
                <a:lnTo>
                  <a:pt x="9" y="22"/>
                </a:lnTo>
                <a:lnTo>
                  <a:pt x="9" y="29"/>
                </a:lnTo>
                <a:lnTo>
                  <a:pt x="9" y="33"/>
                </a:lnTo>
                <a:lnTo>
                  <a:pt x="9" y="34"/>
                </a:lnTo>
                <a:lnTo>
                  <a:pt x="12" y="31"/>
                </a:lnTo>
                <a:lnTo>
                  <a:pt x="11" y="33"/>
                </a:lnTo>
                <a:lnTo>
                  <a:pt x="9" y="34"/>
                </a:lnTo>
                <a:lnTo>
                  <a:pt x="9" y="34"/>
                </a:lnTo>
                <a:lnTo>
                  <a:pt x="12" y="34"/>
                </a:lnTo>
                <a:lnTo>
                  <a:pt x="12" y="31"/>
                </a:lnTo>
                <a:lnTo>
                  <a:pt x="11" y="31"/>
                </a:lnTo>
                <a:lnTo>
                  <a:pt x="11" y="31"/>
                </a:lnTo>
                <a:lnTo>
                  <a:pt x="9" y="33"/>
                </a:lnTo>
                <a:lnTo>
                  <a:pt x="8" y="34"/>
                </a:lnTo>
                <a:lnTo>
                  <a:pt x="8" y="34"/>
                </a:lnTo>
                <a:lnTo>
                  <a:pt x="8" y="34"/>
                </a:lnTo>
                <a:lnTo>
                  <a:pt x="8" y="36"/>
                </a:lnTo>
                <a:lnTo>
                  <a:pt x="8" y="38"/>
                </a:lnTo>
                <a:lnTo>
                  <a:pt x="8" y="41"/>
                </a:lnTo>
                <a:lnTo>
                  <a:pt x="11" y="39"/>
                </a:lnTo>
                <a:lnTo>
                  <a:pt x="9" y="40"/>
                </a:lnTo>
                <a:lnTo>
                  <a:pt x="8" y="41"/>
                </a:lnTo>
                <a:lnTo>
                  <a:pt x="8" y="41"/>
                </a:lnTo>
                <a:lnTo>
                  <a:pt x="11" y="41"/>
                </a:lnTo>
                <a:lnTo>
                  <a:pt x="11" y="39"/>
                </a:lnTo>
                <a:lnTo>
                  <a:pt x="9" y="39"/>
                </a:lnTo>
                <a:lnTo>
                  <a:pt x="9" y="39"/>
                </a:lnTo>
                <a:lnTo>
                  <a:pt x="8" y="40"/>
                </a:lnTo>
                <a:lnTo>
                  <a:pt x="7" y="41"/>
                </a:lnTo>
                <a:lnTo>
                  <a:pt x="7" y="41"/>
                </a:lnTo>
                <a:lnTo>
                  <a:pt x="7" y="41"/>
                </a:lnTo>
                <a:lnTo>
                  <a:pt x="7" y="44"/>
                </a:lnTo>
                <a:lnTo>
                  <a:pt x="7" y="45"/>
                </a:lnTo>
                <a:lnTo>
                  <a:pt x="7" y="47"/>
                </a:lnTo>
                <a:lnTo>
                  <a:pt x="7" y="48"/>
                </a:lnTo>
                <a:lnTo>
                  <a:pt x="9" y="45"/>
                </a:lnTo>
                <a:lnTo>
                  <a:pt x="8" y="47"/>
                </a:lnTo>
                <a:lnTo>
                  <a:pt x="7" y="48"/>
                </a:lnTo>
                <a:lnTo>
                  <a:pt x="7" y="48"/>
                </a:lnTo>
                <a:lnTo>
                  <a:pt x="9" y="48"/>
                </a:lnTo>
                <a:lnTo>
                  <a:pt x="9" y="45"/>
                </a:lnTo>
                <a:lnTo>
                  <a:pt x="8" y="45"/>
                </a:lnTo>
                <a:lnTo>
                  <a:pt x="8" y="45"/>
                </a:lnTo>
                <a:lnTo>
                  <a:pt x="7" y="47"/>
                </a:lnTo>
                <a:lnTo>
                  <a:pt x="6" y="48"/>
                </a:lnTo>
                <a:lnTo>
                  <a:pt x="6" y="48"/>
                </a:lnTo>
                <a:lnTo>
                  <a:pt x="6" y="48"/>
                </a:lnTo>
                <a:lnTo>
                  <a:pt x="6" y="50"/>
                </a:lnTo>
                <a:lnTo>
                  <a:pt x="6" y="53"/>
                </a:lnTo>
                <a:lnTo>
                  <a:pt x="8" y="50"/>
                </a:lnTo>
                <a:lnTo>
                  <a:pt x="7" y="52"/>
                </a:lnTo>
                <a:lnTo>
                  <a:pt x="6" y="53"/>
                </a:lnTo>
                <a:lnTo>
                  <a:pt x="6" y="53"/>
                </a:lnTo>
                <a:lnTo>
                  <a:pt x="8" y="53"/>
                </a:lnTo>
                <a:lnTo>
                  <a:pt x="8" y="50"/>
                </a:lnTo>
                <a:lnTo>
                  <a:pt x="7" y="50"/>
                </a:lnTo>
                <a:lnTo>
                  <a:pt x="7" y="50"/>
                </a:lnTo>
                <a:lnTo>
                  <a:pt x="6" y="52"/>
                </a:lnTo>
                <a:lnTo>
                  <a:pt x="4" y="53"/>
                </a:lnTo>
                <a:lnTo>
                  <a:pt x="4" y="53"/>
                </a:lnTo>
                <a:lnTo>
                  <a:pt x="4" y="53"/>
                </a:lnTo>
                <a:lnTo>
                  <a:pt x="4" y="56"/>
                </a:lnTo>
                <a:lnTo>
                  <a:pt x="6" y="54"/>
                </a:lnTo>
                <a:lnTo>
                  <a:pt x="4" y="56"/>
                </a:lnTo>
                <a:lnTo>
                  <a:pt x="4" y="56"/>
                </a:lnTo>
                <a:lnTo>
                  <a:pt x="7" y="56"/>
                </a:lnTo>
                <a:lnTo>
                  <a:pt x="6" y="54"/>
                </a:lnTo>
                <a:lnTo>
                  <a:pt x="4" y="56"/>
                </a:lnTo>
                <a:lnTo>
                  <a:pt x="4" y="56"/>
                </a:lnTo>
                <a:lnTo>
                  <a:pt x="3" y="57"/>
                </a:lnTo>
                <a:lnTo>
                  <a:pt x="3" y="57"/>
                </a:lnTo>
                <a:lnTo>
                  <a:pt x="3" y="57"/>
                </a:lnTo>
                <a:lnTo>
                  <a:pt x="3" y="61"/>
                </a:lnTo>
                <a:lnTo>
                  <a:pt x="3" y="62"/>
                </a:lnTo>
                <a:lnTo>
                  <a:pt x="3" y="63"/>
                </a:lnTo>
                <a:lnTo>
                  <a:pt x="6" y="61"/>
                </a:lnTo>
                <a:lnTo>
                  <a:pt x="4" y="62"/>
                </a:lnTo>
                <a:lnTo>
                  <a:pt x="3" y="63"/>
                </a:lnTo>
                <a:lnTo>
                  <a:pt x="3" y="63"/>
                </a:lnTo>
                <a:lnTo>
                  <a:pt x="6" y="63"/>
                </a:lnTo>
                <a:lnTo>
                  <a:pt x="6" y="61"/>
                </a:lnTo>
                <a:lnTo>
                  <a:pt x="4" y="61"/>
                </a:lnTo>
                <a:lnTo>
                  <a:pt x="4" y="61"/>
                </a:lnTo>
                <a:lnTo>
                  <a:pt x="3" y="62"/>
                </a:lnTo>
                <a:lnTo>
                  <a:pt x="2" y="63"/>
                </a:lnTo>
                <a:lnTo>
                  <a:pt x="2" y="63"/>
                </a:lnTo>
                <a:lnTo>
                  <a:pt x="2" y="63"/>
                </a:lnTo>
                <a:lnTo>
                  <a:pt x="2" y="67"/>
                </a:lnTo>
                <a:lnTo>
                  <a:pt x="2" y="74"/>
                </a:lnTo>
                <a:lnTo>
                  <a:pt x="4" y="71"/>
                </a:lnTo>
                <a:lnTo>
                  <a:pt x="3" y="72"/>
                </a:lnTo>
                <a:lnTo>
                  <a:pt x="2" y="74"/>
                </a:lnTo>
                <a:lnTo>
                  <a:pt x="2" y="74"/>
                </a:lnTo>
                <a:lnTo>
                  <a:pt x="4" y="74"/>
                </a:lnTo>
                <a:lnTo>
                  <a:pt x="4" y="71"/>
                </a:lnTo>
                <a:lnTo>
                  <a:pt x="3" y="71"/>
                </a:lnTo>
                <a:lnTo>
                  <a:pt x="3" y="71"/>
                </a:lnTo>
                <a:lnTo>
                  <a:pt x="2" y="72"/>
                </a:lnTo>
                <a:lnTo>
                  <a:pt x="0" y="74"/>
                </a:lnTo>
                <a:lnTo>
                  <a:pt x="0" y="74"/>
                </a:lnTo>
                <a:lnTo>
                  <a:pt x="0" y="74"/>
                </a:lnTo>
                <a:lnTo>
                  <a:pt x="0" y="76"/>
                </a:lnTo>
                <a:lnTo>
                  <a:pt x="0" y="83"/>
                </a:lnTo>
                <a:lnTo>
                  <a:pt x="0" y="85"/>
                </a:lnTo>
                <a:lnTo>
                  <a:pt x="0" y="92"/>
                </a:lnTo>
                <a:lnTo>
                  <a:pt x="0" y="92"/>
                </a:lnTo>
                <a:lnTo>
                  <a:pt x="2" y="93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2" y="92"/>
                </a:lnTo>
                <a:lnTo>
                  <a:pt x="3" y="93"/>
                </a:lnTo>
                <a:lnTo>
                  <a:pt x="4" y="94"/>
                </a:lnTo>
                <a:lnTo>
                  <a:pt x="4" y="92"/>
                </a:lnTo>
                <a:lnTo>
                  <a:pt x="2" y="92"/>
                </a:lnTo>
                <a:lnTo>
                  <a:pt x="2" y="94"/>
                </a:lnTo>
                <a:lnTo>
                  <a:pt x="2" y="95"/>
                </a:lnTo>
                <a:lnTo>
                  <a:pt x="2" y="95"/>
                </a:lnTo>
                <a:lnTo>
                  <a:pt x="3" y="98"/>
                </a:lnTo>
                <a:lnTo>
                  <a:pt x="4" y="99"/>
                </a:lnTo>
                <a:lnTo>
                  <a:pt x="6" y="97"/>
                </a:lnTo>
                <a:lnTo>
                  <a:pt x="3" y="97"/>
                </a:lnTo>
                <a:lnTo>
                  <a:pt x="3" y="102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0"/>
          <xdr:cNvSpPr>
            <a:spLocks/>
          </xdr:cNvSpPr>
        </xdr:nvSpPr>
        <xdr:spPr>
          <a:xfrm>
            <a:off x="496" y="382"/>
            <a:ext cx="8" cy="13"/>
          </a:xfrm>
          <a:custGeom>
            <a:pathLst>
              <a:path h="39" w="22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5" y="8"/>
                </a:lnTo>
                <a:lnTo>
                  <a:pt x="5" y="9"/>
                </a:lnTo>
                <a:lnTo>
                  <a:pt x="5" y="9"/>
                </a:lnTo>
                <a:lnTo>
                  <a:pt x="5" y="10"/>
                </a:lnTo>
                <a:lnTo>
                  <a:pt x="6" y="10"/>
                </a:lnTo>
                <a:lnTo>
                  <a:pt x="6" y="12"/>
                </a:lnTo>
                <a:lnTo>
                  <a:pt x="6" y="12"/>
                </a:lnTo>
                <a:lnTo>
                  <a:pt x="6" y="12"/>
                </a:lnTo>
                <a:lnTo>
                  <a:pt x="7" y="13"/>
                </a:lnTo>
                <a:lnTo>
                  <a:pt x="7" y="14"/>
                </a:lnTo>
                <a:lnTo>
                  <a:pt x="7" y="14"/>
                </a:lnTo>
                <a:lnTo>
                  <a:pt x="7" y="15"/>
                </a:lnTo>
                <a:lnTo>
                  <a:pt x="8" y="15"/>
                </a:lnTo>
                <a:lnTo>
                  <a:pt x="8" y="15"/>
                </a:lnTo>
                <a:lnTo>
                  <a:pt x="8" y="16"/>
                </a:lnTo>
                <a:lnTo>
                  <a:pt x="8" y="17"/>
                </a:lnTo>
                <a:lnTo>
                  <a:pt x="9" y="17"/>
                </a:lnTo>
                <a:lnTo>
                  <a:pt x="9" y="18"/>
                </a:lnTo>
                <a:lnTo>
                  <a:pt x="9" y="18"/>
                </a:lnTo>
                <a:lnTo>
                  <a:pt x="10" y="18"/>
                </a:lnTo>
                <a:lnTo>
                  <a:pt x="10" y="18"/>
                </a:lnTo>
                <a:lnTo>
                  <a:pt x="11" y="18"/>
                </a:lnTo>
                <a:lnTo>
                  <a:pt x="11" y="20"/>
                </a:lnTo>
                <a:lnTo>
                  <a:pt x="11" y="20"/>
                </a:lnTo>
                <a:lnTo>
                  <a:pt x="12" y="20"/>
                </a:lnTo>
                <a:lnTo>
                  <a:pt x="12" y="21"/>
                </a:lnTo>
                <a:lnTo>
                  <a:pt x="12" y="21"/>
                </a:lnTo>
                <a:lnTo>
                  <a:pt x="12" y="21"/>
                </a:lnTo>
                <a:lnTo>
                  <a:pt x="12" y="21"/>
                </a:lnTo>
                <a:lnTo>
                  <a:pt x="12" y="22"/>
                </a:lnTo>
                <a:lnTo>
                  <a:pt x="13" y="22"/>
                </a:lnTo>
                <a:lnTo>
                  <a:pt x="14" y="23"/>
                </a:lnTo>
                <a:lnTo>
                  <a:pt x="14" y="23"/>
                </a:lnTo>
                <a:lnTo>
                  <a:pt x="14" y="23"/>
                </a:lnTo>
                <a:lnTo>
                  <a:pt x="14" y="24"/>
                </a:lnTo>
                <a:lnTo>
                  <a:pt x="15" y="24"/>
                </a:lnTo>
                <a:lnTo>
                  <a:pt x="15" y="24"/>
                </a:lnTo>
                <a:lnTo>
                  <a:pt x="15" y="25"/>
                </a:lnTo>
                <a:lnTo>
                  <a:pt x="17" y="27"/>
                </a:lnTo>
                <a:lnTo>
                  <a:pt x="17" y="28"/>
                </a:lnTo>
                <a:lnTo>
                  <a:pt x="17" y="28"/>
                </a:lnTo>
                <a:lnTo>
                  <a:pt x="17" y="28"/>
                </a:lnTo>
                <a:lnTo>
                  <a:pt x="18" y="29"/>
                </a:lnTo>
                <a:lnTo>
                  <a:pt x="18" y="29"/>
                </a:lnTo>
                <a:lnTo>
                  <a:pt x="18" y="29"/>
                </a:lnTo>
                <a:lnTo>
                  <a:pt x="19" y="29"/>
                </a:lnTo>
                <a:lnTo>
                  <a:pt x="19" y="31"/>
                </a:lnTo>
                <a:lnTo>
                  <a:pt x="19" y="31"/>
                </a:lnTo>
                <a:lnTo>
                  <a:pt x="19" y="32"/>
                </a:lnTo>
                <a:lnTo>
                  <a:pt x="19" y="32"/>
                </a:lnTo>
                <a:lnTo>
                  <a:pt x="20" y="32"/>
                </a:lnTo>
                <a:lnTo>
                  <a:pt x="20" y="33"/>
                </a:lnTo>
                <a:lnTo>
                  <a:pt x="20" y="33"/>
                </a:lnTo>
                <a:lnTo>
                  <a:pt x="20" y="36"/>
                </a:lnTo>
                <a:lnTo>
                  <a:pt x="21" y="36"/>
                </a:lnTo>
                <a:lnTo>
                  <a:pt x="21" y="39"/>
                </a:lnTo>
                <a:lnTo>
                  <a:pt x="22" y="39"/>
                </a:lnTo>
                <a:lnTo>
                  <a:pt x="22" y="3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1"/>
          <xdr:cNvSpPr>
            <a:spLocks/>
          </xdr:cNvSpPr>
        </xdr:nvSpPr>
        <xdr:spPr>
          <a:xfrm>
            <a:off x="496" y="382"/>
            <a:ext cx="8" cy="13"/>
          </a:xfrm>
          <a:custGeom>
            <a:pathLst>
              <a:path h="55" w="32">
                <a:moveTo>
                  <a:pt x="1" y="0"/>
                </a:moveTo>
                <a:lnTo>
                  <a:pt x="1" y="5"/>
                </a:lnTo>
                <a:lnTo>
                  <a:pt x="2" y="5"/>
                </a:lnTo>
                <a:lnTo>
                  <a:pt x="2" y="3"/>
                </a:lnTo>
                <a:lnTo>
                  <a:pt x="0" y="3"/>
                </a:lnTo>
                <a:lnTo>
                  <a:pt x="1" y="4"/>
                </a:lnTo>
                <a:lnTo>
                  <a:pt x="2" y="5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8"/>
                </a:lnTo>
                <a:lnTo>
                  <a:pt x="2" y="9"/>
                </a:lnTo>
                <a:lnTo>
                  <a:pt x="4" y="6"/>
                </a:lnTo>
                <a:lnTo>
                  <a:pt x="1" y="6"/>
                </a:lnTo>
                <a:lnTo>
                  <a:pt x="1" y="6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5" y="8"/>
                </a:lnTo>
                <a:lnTo>
                  <a:pt x="2" y="8"/>
                </a:lnTo>
                <a:lnTo>
                  <a:pt x="4" y="9"/>
                </a:lnTo>
                <a:lnTo>
                  <a:pt x="5" y="10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4" y="10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6" y="9"/>
                </a:lnTo>
                <a:lnTo>
                  <a:pt x="4" y="9"/>
                </a:lnTo>
                <a:lnTo>
                  <a:pt x="5" y="10"/>
                </a:lnTo>
                <a:lnTo>
                  <a:pt x="6" y="12"/>
                </a:lnTo>
                <a:lnTo>
                  <a:pt x="4" y="9"/>
                </a:lnTo>
                <a:lnTo>
                  <a:pt x="4" y="10"/>
                </a:lnTo>
                <a:lnTo>
                  <a:pt x="4" y="12"/>
                </a:lnTo>
                <a:lnTo>
                  <a:pt x="4" y="13"/>
                </a:lnTo>
                <a:lnTo>
                  <a:pt x="4" y="13"/>
                </a:lnTo>
                <a:lnTo>
                  <a:pt x="5" y="14"/>
                </a:lnTo>
                <a:lnTo>
                  <a:pt x="6" y="15"/>
                </a:lnTo>
                <a:lnTo>
                  <a:pt x="6" y="15"/>
                </a:lnTo>
                <a:lnTo>
                  <a:pt x="7" y="15"/>
                </a:lnTo>
                <a:lnTo>
                  <a:pt x="7" y="13"/>
                </a:lnTo>
                <a:lnTo>
                  <a:pt x="5" y="13"/>
                </a:lnTo>
                <a:lnTo>
                  <a:pt x="6" y="14"/>
                </a:lnTo>
                <a:lnTo>
                  <a:pt x="7" y="15"/>
                </a:lnTo>
                <a:lnTo>
                  <a:pt x="5" y="13"/>
                </a:lnTo>
                <a:lnTo>
                  <a:pt x="5" y="14"/>
                </a:lnTo>
                <a:lnTo>
                  <a:pt x="5" y="15"/>
                </a:lnTo>
                <a:lnTo>
                  <a:pt x="5" y="15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9" y="18"/>
                </a:lnTo>
                <a:lnTo>
                  <a:pt x="9" y="15"/>
                </a:lnTo>
                <a:lnTo>
                  <a:pt x="6" y="15"/>
                </a:lnTo>
                <a:lnTo>
                  <a:pt x="7" y="17"/>
                </a:lnTo>
                <a:lnTo>
                  <a:pt x="9" y="18"/>
                </a:lnTo>
                <a:lnTo>
                  <a:pt x="6" y="15"/>
                </a:lnTo>
                <a:lnTo>
                  <a:pt x="6" y="18"/>
                </a:lnTo>
                <a:lnTo>
                  <a:pt x="6" y="18"/>
                </a:lnTo>
                <a:lnTo>
                  <a:pt x="7" y="21"/>
                </a:lnTo>
                <a:lnTo>
                  <a:pt x="9" y="22"/>
                </a:lnTo>
                <a:lnTo>
                  <a:pt x="10" y="19"/>
                </a:lnTo>
                <a:lnTo>
                  <a:pt x="7" y="19"/>
                </a:lnTo>
                <a:lnTo>
                  <a:pt x="7" y="19"/>
                </a:lnTo>
                <a:lnTo>
                  <a:pt x="7" y="21"/>
                </a:lnTo>
                <a:lnTo>
                  <a:pt x="7" y="22"/>
                </a:lnTo>
                <a:lnTo>
                  <a:pt x="7" y="22"/>
                </a:lnTo>
                <a:lnTo>
                  <a:pt x="9" y="23"/>
                </a:lnTo>
                <a:lnTo>
                  <a:pt x="10" y="24"/>
                </a:lnTo>
                <a:lnTo>
                  <a:pt x="10" y="24"/>
                </a:lnTo>
                <a:lnTo>
                  <a:pt x="11" y="24"/>
                </a:lnTo>
                <a:lnTo>
                  <a:pt x="11" y="22"/>
                </a:lnTo>
                <a:lnTo>
                  <a:pt x="9" y="22"/>
                </a:lnTo>
                <a:lnTo>
                  <a:pt x="10" y="23"/>
                </a:lnTo>
                <a:lnTo>
                  <a:pt x="11" y="24"/>
                </a:lnTo>
                <a:lnTo>
                  <a:pt x="9" y="22"/>
                </a:lnTo>
                <a:lnTo>
                  <a:pt x="9" y="23"/>
                </a:lnTo>
                <a:lnTo>
                  <a:pt x="9" y="24"/>
                </a:lnTo>
                <a:lnTo>
                  <a:pt x="9" y="24"/>
                </a:lnTo>
                <a:lnTo>
                  <a:pt x="10" y="26"/>
                </a:lnTo>
                <a:lnTo>
                  <a:pt x="11" y="27"/>
                </a:lnTo>
                <a:lnTo>
                  <a:pt x="11" y="27"/>
                </a:lnTo>
                <a:lnTo>
                  <a:pt x="12" y="27"/>
                </a:lnTo>
                <a:lnTo>
                  <a:pt x="12" y="24"/>
                </a:lnTo>
                <a:lnTo>
                  <a:pt x="10" y="24"/>
                </a:lnTo>
                <a:lnTo>
                  <a:pt x="11" y="26"/>
                </a:lnTo>
                <a:lnTo>
                  <a:pt x="12" y="27"/>
                </a:lnTo>
                <a:lnTo>
                  <a:pt x="10" y="24"/>
                </a:lnTo>
                <a:lnTo>
                  <a:pt x="10" y="26"/>
                </a:lnTo>
                <a:lnTo>
                  <a:pt x="10" y="26"/>
                </a:lnTo>
                <a:lnTo>
                  <a:pt x="11" y="27"/>
                </a:lnTo>
                <a:lnTo>
                  <a:pt x="12" y="28"/>
                </a:lnTo>
                <a:lnTo>
                  <a:pt x="12" y="28"/>
                </a:lnTo>
                <a:lnTo>
                  <a:pt x="14" y="28"/>
                </a:lnTo>
                <a:lnTo>
                  <a:pt x="15" y="28"/>
                </a:lnTo>
                <a:lnTo>
                  <a:pt x="15" y="26"/>
                </a:lnTo>
                <a:lnTo>
                  <a:pt x="12" y="26"/>
                </a:lnTo>
                <a:lnTo>
                  <a:pt x="14" y="27"/>
                </a:lnTo>
                <a:lnTo>
                  <a:pt x="15" y="28"/>
                </a:lnTo>
                <a:lnTo>
                  <a:pt x="12" y="26"/>
                </a:lnTo>
                <a:lnTo>
                  <a:pt x="12" y="28"/>
                </a:lnTo>
                <a:lnTo>
                  <a:pt x="12" y="28"/>
                </a:lnTo>
                <a:lnTo>
                  <a:pt x="14" y="30"/>
                </a:lnTo>
                <a:lnTo>
                  <a:pt x="15" y="31"/>
                </a:lnTo>
                <a:lnTo>
                  <a:pt x="15" y="31"/>
                </a:lnTo>
                <a:lnTo>
                  <a:pt x="16" y="31"/>
                </a:lnTo>
                <a:lnTo>
                  <a:pt x="16" y="28"/>
                </a:lnTo>
                <a:lnTo>
                  <a:pt x="14" y="28"/>
                </a:lnTo>
                <a:lnTo>
                  <a:pt x="15" y="30"/>
                </a:lnTo>
                <a:lnTo>
                  <a:pt x="16" y="31"/>
                </a:lnTo>
                <a:lnTo>
                  <a:pt x="14" y="28"/>
                </a:lnTo>
                <a:lnTo>
                  <a:pt x="14" y="30"/>
                </a:lnTo>
                <a:lnTo>
                  <a:pt x="14" y="31"/>
                </a:lnTo>
                <a:lnTo>
                  <a:pt x="14" y="31"/>
                </a:lnTo>
                <a:lnTo>
                  <a:pt x="15" y="32"/>
                </a:lnTo>
                <a:lnTo>
                  <a:pt x="16" y="33"/>
                </a:lnTo>
                <a:lnTo>
                  <a:pt x="16" y="33"/>
                </a:lnTo>
                <a:lnTo>
                  <a:pt x="18" y="33"/>
                </a:lnTo>
                <a:lnTo>
                  <a:pt x="18" y="31"/>
                </a:lnTo>
                <a:lnTo>
                  <a:pt x="16" y="33"/>
                </a:lnTo>
                <a:lnTo>
                  <a:pt x="18" y="35"/>
                </a:lnTo>
                <a:lnTo>
                  <a:pt x="19" y="32"/>
                </a:lnTo>
                <a:lnTo>
                  <a:pt x="16" y="32"/>
                </a:lnTo>
                <a:lnTo>
                  <a:pt x="16" y="32"/>
                </a:lnTo>
                <a:lnTo>
                  <a:pt x="16" y="33"/>
                </a:lnTo>
                <a:lnTo>
                  <a:pt x="16" y="33"/>
                </a:lnTo>
                <a:lnTo>
                  <a:pt x="18" y="35"/>
                </a:lnTo>
                <a:lnTo>
                  <a:pt x="19" y="36"/>
                </a:lnTo>
                <a:lnTo>
                  <a:pt x="19" y="36"/>
                </a:lnTo>
                <a:lnTo>
                  <a:pt x="20" y="36"/>
                </a:lnTo>
                <a:lnTo>
                  <a:pt x="20" y="33"/>
                </a:lnTo>
                <a:lnTo>
                  <a:pt x="18" y="33"/>
                </a:lnTo>
                <a:lnTo>
                  <a:pt x="19" y="35"/>
                </a:lnTo>
                <a:lnTo>
                  <a:pt x="20" y="36"/>
                </a:lnTo>
                <a:lnTo>
                  <a:pt x="18" y="33"/>
                </a:lnTo>
                <a:lnTo>
                  <a:pt x="18" y="35"/>
                </a:lnTo>
                <a:lnTo>
                  <a:pt x="18" y="35"/>
                </a:lnTo>
                <a:lnTo>
                  <a:pt x="19" y="37"/>
                </a:lnTo>
                <a:lnTo>
                  <a:pt x="21" y="40"/>
                </a:lnTo>
                <a:lnTo>
                  <a:pt x="23" y="37"/>
                </a:lnTo>
                <a:lnTo>
                  <a:pt x="20" y="37"/>
                </a:lnTo>
                <a:lnTo>
                  <a:pt x="20" y="37"/>
                </a:lnTo>
                <a:lnTo>
                  <a:pt x="20" y="39"/>
                </a:lnTo>
                <a:lnTo>
                  <a:pt x="20" y="39"/>
                </a:lnTo>
                <a:lnTo>
                  <a:pt x="21" y="41"/>
                </a:lnTo>
                <a:lnTo>
                  <a:pt x="23" y="42"/>
                </a:lnTo>
                <a:lnTo>
                  <a:pt x="23" y="41"/>
                </a:lnTo>
                <a:lnTo>
                  <a:pt x="24" y="42"/>
                </a:lnTo>
                <a:lnTo>
                  <a:pt x="24" y="42"/>
                </a:lnTo>
                <a:lnTo>
                  <a:pt x="25" y="42"/>
                </a:lnTo>
                <a:lnTo>
                  <a:pt x="25" y="40"/>
                </a:lnTo>
                <a:lnTo>
                  <a:pt x="23" y="40"/>
                </a:lnTo>
                <a:lnTo>
                  <a:pt x="24" y="41"/>
                </a:lnTo>
                <a:lnTo>
                  <a:pt x="25" y="42"/>
                </a:lnTo>
                <a:lnTo>
                  <a:pt x="23" y="40"/>
                </a:lnTo>
                <a:lnTo>
                  <a:pt x="23" y="42"/>
                </a:lnTo>
                <a:lnTo>
                  <a:pt x="23" y="44"/>
                </a:lnTo>
                <a:lnTo>
                  <a:pt x="23" y="44"/>
                </a:lnTo>
                <a:lnTo>
                  <a:pt x="24" y="45"/>
                </a:lnTo>
                <a:lnTo>
                  <a:pt x="25" y="46"/>
                </a:lnTo>
                <a:lnTo>
                  <a:pt x="25" y="46"/>
                </a:lnTo>
                <a:lnTo>
                  <a:pt x="27" y="46"/>
                </a:lnTo>
                <a:lnTo>
                  <a:pt x="27" y="44"/>
                </a:lnTo>
                <a:lnTo>
                  <a:pt x="24" y="44"/>
                </a:lnTo>
                <a:lnTo>
                  <a:pt x="25" y="45"/>
                </a:lnTo>
                <a:lnTo>
                  <a:pt x="27" y="46"/>
                </a:lnTo>
                <a:lnTo>
                  <a:pt x="24" y="44"/>
                </a:lnTo>
                <a:lnTo>
                  <a:pt x="24" y="45"/>
                </a:lnTo>
                <a:lnTo>
                  <a:pt x="24" y="49"/>
                </a:lnTo>
                <a:lnTo>
                  <a:pt x="24" y="49"/>
                </a:lnTo>
                <a:lnTo>
                  <a:pt x="25" y="50"/>
                </a:lnTo>
                <a:lnTo>
                  <a:pt x="27" y="51"/>
                </a:lnTo>
                <a:lnTo>
                  <a:pt x="27" y="51"/>
                </a:lnTo>
                <a:lnTo>
                  <a:pt x="28" y="51"/>
                </a:lnTo>
                <a:lnTo>
                  <a:pt x="28" y="49"/>
                </a:lnTo>
                <a:lnTo>
                  <a:pt x="25" y="49"/>
                </a:lnTo>
                <a:lnTo>
                  <a:pt x="27" y="50"/>
                </a:lnTo>
                <a:lnTo>
                  <a:pt x="28" y="51"/>
                </a:lnTo>
                <a:lnTo>
                  <a:pt x="25" y="49"/>
                </a:lnTo>
                <a:lnTo>
                  <a:pt x="25" y="53"/>
                </a:lnTo>
                <a:lnTo>
                  <a:pt x="25" y="53"/>
                </a:lnTo>
                <a:lnTo>
                  <a:pt x="27" y="54"/>
                </a:lnTo>
                <a:lnTo>
                  <a:pt x="28" y="55"/>
                </a:lnTo>
                <a:lnTo>
                  <a:pt x="28" y="55"/>
                </a:lnTo>
                <a:lnTo>
                  <a:pt x="29" y="55"/>
                </a:lnTo>
                <a:lnTo>
                  <a:pt x="29" y="55"/>
                </a:lnTo>
                <a:lnTo>
                  <a:pt x="30" y="54"/>
                </a:lnTo>
                <a:lnTo>
                  <a:pt x="32" y="53"/>
                </a:lnTo>
                <a:lnTo>
                  <a:pt x="32" y="53"/>
                </a:lnTo>
                <a:lnTo>
                  <a:pt x="32" y="51"/>
                </a:lnTo>
                <a:lnTo>
                  <a:pt x="27" y="51"/>
                </a:lnTo>
                <a:lnTo>
                  <a:pt x="27" y="53"/>
                </a:lnTo>
                <a:lnTo>
                  <a:pt x="29" y="50"/>
                </a:lnTo>
                <a:lnTo>
                  <a:pt x="28" y="51"/>
                </a:lnTo>
                <a:lnTo>
                  <a:pt x="27" y="53"/>
                </a:lnTo>
                <a:lnTo>
                  <a:pt x="27" y="53"/>
                </a:lnTo>
                <a:lnTo>
                  <a:pt x="29" y="53"/>
                </a:lnTo>
                <a:lnTo>
                  <a:pt x="29" y="50"/>
                </a:lnTo>
                <a:lnTo>
                  <a:pt x="28" y="50"/>
                </a:lnTo>
                <a:lnTo>
                  <a:pt x="30" y="53"/>
                </a:lnTo>
                <a:lnTo>
                  <a:pt x="29" y="51"/>
                </a:lnTo>
                <a:lnTo>
                  <a:pt x="28" y="50"/>
                </a:lnTo>
                <a:lnTo>
                  <a:pt x="28" y="53"/>
                </a:lnTo>
                <a:lnTo>
                  <a:pt x="30" y="53"/>
                </a:lnTo>
                <a:lnTo>
                  <a:pt x="30" y="49"/>
                </a:lnTo>
                <a:lnTo>
                  <a:pt x="30" y="49"/>
                </a:lnTo>
                <a:lnTo>
                  <a:pt x="29" y="48"/>
                </a:lnTo>
                <a:lnTo>
                  <a:pt x="28" y="46"/>
                </a:lnTo>
                <a:lnTo>
                  <a:pt x="28" y="46"/>
                </a:lnTo>
                <a:lnTo>
                  <a:pt x="27" y="46"/>
                </a:lnTo>
                <a:lnTo>
                  <a:pt x="29" y="49"/>
                </a:lnTo>
                <a:lnTo>
                  <a:pt x="28" y="48"/>
                </a:lnTo>
                <a:lnTo>
                  <a:pt x="27" y="46"/>
                </a:lnTo>
                <a:lnTo>
                  <a:pt x="27" y="49"/>
                </a:lnTo>
                <a:lnTo>
                  <a:pt x="29" y="49"/>
                </a:lnTo>
                <a:lnTo>
                  <a:pt x="29" y="45"/>
                </a:lnTo>
                <a:lnTo>
                  <a:pt x="29" y="44"/>
                </a:lnTo>
                <a:lnTo>
                  <a:pt x="29" y="44"/>
                </a:lnTo>
                <a:lnTo>
                  <a:pt x="28" y="42"/>
                </a:lnTo>
                <a:lnTo>
                  <a:pt x="27" y="41"/>
                </a:lnTo>
                <a:lnTo>
                  <a:pt x="27" y="41"/>
                </a:lnTo>
                <a:lnTo>
                  <a:pt x="25" y="41"/>
                </a:lnTo>
                <a:lnTo>
                  <a:pt x="28" y="44"/>
                </a:lnTo>
                <a:lnTo>
                  <a:pt x="27" y="42"/>
                </a:lnTo>
                <a:lnTo>
                  <a:pt x="25" y="41"/>
                </a:lnTo>
                <a:lnTo>
                  <a:pt x="25" y="44"/>
                </a:lnTo>
                <a:lnTo>
                  <a:pt x="28" y="44"/>
                </a:lnTo>
                <a:lnTo>
                  <a:pt x="28" y="42"/>
                </a:lnTo>
                <a:lnTo>
                  <a:pt x="28" y="40"/>
                </a:lnTo>
                <a:lnTo>
                  <a:pt x="28" y="40"/>
                </a:lnTo>
                <a:lnTo>
                  <a:pt x="27" y="39"/>
                </a:lnTo>
                <a:lnTo>
                  <a:pt x="25" y="37"/>
                </a:lnTo>
                <a:lnTo>
                  <a:pt x="25" y="37"/>
                </a:lnTo>
                <a:lnTo>
                  <a:pt x="24" y="37"/>
                </a:lnTo>
                <a:lnTo>
                  <a:pt x="24" y="40"/>
                </a:lnTo>
                <a:lnTo>
                  <a:pt x="27" y="39"/>
                </a:lnTo>
                <a:lnTo>
                  <a:pt x="25" y="37"/>
                </a:lnTo>
                <a:lnTo>
                  <a:pt x="25" y="39"/>
                </a:lnTo>
                <a:lnTo>
                  <a:pt x="23" y="39"/>
                </a:lnTo>
                <a:lnTo>
                  <a:pt x="25" y="39"/>
                </a:lnTo>
                <a:lnTo>
                  <a:pt x="25" y="37"/>
                </a:lnTo>
                <a:lnTo>
                  <a:pt x="25" y="37"/>
                </a:lnTo>
                <a:lnTo>
                  <a:pt x="25" y="36"/>
                </a:lnTo>
                <a:lnTo>
                  <a:pt x="23" y="33"/>
                </a:lnTo>
                <a:lnTo>
                  <a:pt x="23" y="35"/>
                </a:lnTo>
                <a:lnTo>
                  <a:pt x="20" y="35"/>
                </a:lnTo>
                <a:lnTo>
                  <a:pt x="23" y="35"/>
                </a:lnTo>
                <a:lnTo>
                  <a:pt x="23" y="33"/>
                </a:lnTo>
                <a:lnTo>
                  <a:pt x="23" y="33"/>
                </a:lnTo>
                <a:lnTo>
                  <a:pt x="21" y="32"/>
                </a:lnTo>
                <a:lnTo>
                  <a:pt x="20" y="31"/>
                </a:lnTo>
                <a:lnTo>
                  <a:pt x="20" y="31"/>
                </a:lnTo>
                <a:lnTo>
                  <a:pt x="19" y="31"/>
                </a:lnTo>
                <a:lnTo>
                  <a:pt x="21" y="33"/>
                </a:lnTo>
                <a:lnTo>
                  <a:pt x="20" y="32"/>
                </a:lnTo>
                <a:lnTo>
                  <a:pt x="19" y="31"/>
                </a:lnTo>
                <a:lnTo>
                  <a:pt x="19" y="33"/>
                </a:lnTo>
                <a:lnTo>
                  <a:pt x="21" y="33"/>
                </a:lnTo>
                <a:lnTo>
                  <a:pt x="21" y="32"/>
                </a:lnTo>
                <a:lnTo>
                  <a:pt x="21" y="32"/>
                </a:lnTo>
                <a:lnTo>
                  <a:pt x="21" y="31"/>
                </a:lnTo>
                <a:lnTo>
                  <a:pt x="20" y="30"/>
                </a:lnTo>
                <a:lnTo>
                  <a:pt x="19" y="30"/>
                </a:lnTo>
                <a:lnTo>
                  <a:pt x="18" y="28"/>
                </a:lnTo>
                <a:lnTo>
                  <a:pt x="18" y="28"/>
                </a:lnTo>
                <a:lnTo>
                  <a:pt x="16" y="28"/>
                </a:lnTo>
                <a:lnTo>
                  <a:pt x="19" y="31"/>
                </a:lnTo>
                <a:lnTo>
                  <a:pt x="18" y="30"/>
                </a:lnTo>
                <a:lnTo>
                  <a:pt x="16" y="28"/>
                </a:lnTo>
                <a:lnTo>
                  <a:pt x="16" y="31"/>
                </a:lnTo>
                <a:lnTo>
                  <a:pt x="19" y="31"/>
                </a:lnTo>
                <a:lnTo>
                  <a:pt x="19" y="30"/>
                </a:lnTo>
                <a:lnTo>
                  <a:pt x="19" y="28"/>
                </a:lnTo>
                <a:lnTo>
                  <a:pt x="19" y="28"/>
                </a:lnTo>
                <a:lnTo>
                  <a:pt x="18" y="27"/>
                </a:lnTo>
                <a:lnTo>
                  <a:pt x="16" y="26"/>
                </a:lnTo>
                <a:lnTo>
                  <a:pt x="16" y="26"/>
                </a:lnTo>
                <a:lnTo>
                  <a:pt x="15" y="26"/>
                </a:lnTo>
                <a:lnTo>
                  <a:pt x="18" y="28"/>
                </a:lnTo>
                <a:lnTo>
                  <a:pt x="16" y="27"/>
                </a:lnTo>
                <a:lnTo>
                  <a:pt x="15" y="26"/>
                </a:lnTo>
                <a:lnTo>
                  <a:pt x="15" y="28"/>
                </a:lnTo>
                <a:lnTo>
                  <a:pt x="18" y="28"/>
                </a:lnTo>
                <a:lnTo>
                  <a:pt x="18" y="26"/>
                </a:lnTo>
                <a:lnTo>
                  <a:pt x="18" y="26"/>
                </a:lnTo>
                <a:lnTo>
                  <a:pt x="16" y="24"/>
                </a:lnTo>
                <a:lnTo>
                  <a:pt x="15" y="23"/>
                </a:lnTo>
                <a:lnTo>
                  <a:pt x="15" y="23"/>
                </a:lnTo>
                <a:lnTo>
                  <a:pt x="14" y="23"/>
                </a:lnTo>
                <a:lnTo>
                  <a:pt x="12" y="23"/>
                </a:lnTo>
                <a:lnTo>
                  <a:pt x="15" y="26"/>
                </a:lnTo>
                <a:lnTo>
                  <a:pt x="14" y="24"/>
                </a:lnTo>
                <a:lnTo>
                  <a:pt x="12" y="23"/>
                </a:lnTo>
                <a:lnTo>
                  <a:pt x="12" y="26"/>
                </a:lnTo>
                <a:lnTo>
                  <a:pt x="15" y="26"/>
                </a:lnTo>
                <a:lnTo>
                  <a:pt x="15" y="24"/>
                </a:lnTo>
                <a:lnTo>
                  <a:pt x="15" y="24"/>
                </a:lnTo>
                <a:lnTo>
                  <a:pt x="14" y="23"/>
                </a:lnTo>
                <a:lnTo>
                  <a:pt x="12" y="22"/>
                </a:lnTo>
                <a:lnTo>
                  <a:pt x="12" y="22"/>
                </a:lnTo>
                <a:lnTo>
                  <a:pt x="11" y="22"/>
                </a:lnTo>
                <a:lnTo>
                  <a:pt x="14" y="24"/>
                </a:lnTo>
                <a:lnTo>
                  <a:pt x="12" y="23"/>
                </a:lnTo>
                <a:lnTo>
                  <a:pt x="11" y="22"/>
                </a:lnTo>
                <a:lnTo>
                  <a:pt x="11" y="24"/>
                </a:lnTo>
                <a:lnTo>
                  <a:pt x="14" y="24"/>
                </a:lnTo>
                <a:lnTo>
                  <a:pt x="14" y="23"/>
                </a:lnTo>
                <a:lnTo>
                  <a:pt x="14" y="22"/>
                </a:lnTo>
                <a:lnTo>
                  <a:pt x="14" y="22"/>
                </a:lnTo>
                <a:lnTo>
                  <a:pt x="12" y="21"/>
                </a:lnTo>
                <a:lnTo>
                  <a:pt x="11" y="19"/>
                </a:lnTo>
                <a:lnTo>
                  <a:pt x="11" y="19"/>
                </a:lnTo>
                <a:lnTo>
                  <a:pt x="10" y="19"/>
                </a:lnTo>
                <a:lnTo>
                  <a:pt x="12" y="22"/>
                </a:lnTo>
                <a:lnTo>
                  <a:pt x="11" y="21"/>
                </a:lnTo>
                <a:lnTo>
                  <a:pt x="10" y="19"/>
                </a:lnTo>
                <a:lnTo>
                  <a:pt x="10" y="22"/>
                </a:lnTo>
                <a:lnTo>
                  <a:pt x="12" y="22"/>
                </a:lnTo>
                <a:lnTo>
                  <a:pt x="12" y="21"/>
                </a:lnTo>
                <a:lnTo>
                  <a:pt x="12" y="19"/>
                </a:lnTo>
                <a:lnTo>
                  <a:pt x="12" y="19"/>
                </a:lnTo>
                <a:lnTo>
                  <a:pt x="12" y="18"/>
                </a:lnTo>
                <a:lnTo>
                  <a:pt x="11" y="17"/>
                </a:lnTo>
                <a:lnTo>
                  <a:pt x="11" y="18"/>
                </a:lnTo>
                <a:lnTo>
                  <a:pt x="9" y="18"/>
                </a:lnTo>
                <a:lnTo>
                  <a:pt x="11" y="18"/>
                </a:lnTo>
                <a:lnTo>
                  <a:pt x="11" y="15"/>
                </a:lnTo>
                <a:lnTo>
                  <a:pt x="11" y="15"/>
                </a:lnTo>
                <a:lnTo>
                  <a:pt x="10" y="14"/>
                </a:lnTo>
                <a:lnTo>
                  <a:pt x="9" y="13"/>
                </a:lnTo>
                <a:lnTo>
                  <a:pt x="9" y="13"/>
                </a:lnTo>
                <a:lnTo>
                  <a:pt x="7" y="13"/>
                </a:lnTo>
                <a:lnTo>
                  <a:pt x="10" y="15"/>
                </a:lnTo>
                <a:lnTo>
                  <a:pt x="9" y="14"/>
                </a:lnTo>
                <a:lnTo>
                  <a:pt x="7" y="13"/>
                </a:lnTo>
                <a:lnTo>
                  <a:pt x="7" y="15"/>
                </a:lnTo>
                <a:lnTo>
                  <a:pt x="10" y="15"/>
                </a:lnTo>
                <a:lnTo>
                  <a:pt x="10" y="14"/>
                </a:lnTo>
                <a:lnTo>
                  <a:pt x="10" y="13"/>
                </a:lnTo>
                <a:lnTo>
                  <a:pt x="10" y="13"/>
                </a:lnTo>
                <a:lnTo>
                  <a:pt x="9" y="12"/>
                </a:lnTo>
                <a:lnTo>
                  <a:pt x="7" y="10"/>
                </a:lnTo>
                <a:lnTo>
                  <a:pt x="7" y="10"/>
                </a:lnTo>
                <a:lnTo>
                  <a:pt x="6" y="10"/>
                </a:lnTo>
                <a:lnTo>
                  <a:pt x="9" y="13"/>
                </a:lnTo>
                <a:lnTo>
                  <a:pt x="7" y="12"/>
                </a:lnTo>
                <a:lnTo>
                  <a:pt x="6" y="10"/>
                </a:lnTo>
                <a:lnTo>
                  <a:pt x="6" y="13"/>
                </a:lnTo>
                <a:lnTo>
                  <a:pt x="9" y="13"/>
                </a:lnTo>
                <a:lnTo>
                  <a:pt x="9" y="12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7" y="8"/>
                </a:lnTo>
                <a:lnTo>
                  <a:pt x="6" y="6"/>
                </a:lnTo>
                <a:lnTo>
                  <a:pt x="6" y="6"/>
                </a:lnTo>
                <a:lnTo>
                  <a:pt x="5" y="6"/>
                </a:lnTo>
                <a:lnTo>
                  <a:pt x="7" y="9"/>
                </a:lnTo>
                <a:lnTo>
                  <a:pt x="6" y="8"/>
                </a:lnTo>
                <a:lnTo>
                  <a:pt x="5" y="6"/>
                </a:lnTo>
                <a:lnTo>
                  <a:pt x="5" y="9"/>
                </a:lnTo>
                <a:lnTo>
                  <a:pt x="7" y="9"/>
                </a:lnTo>
                <a:lnTo>
                  <a:pt x="7" y="8"/>
                </a:lnTo>
                <a:lnTo>
                  <a:pt x="7" y="8"/>
                </a:lnTo>
                <a:lnTo>
                  <a:pt x="6" y="6"/>
                </a:lnTo>
                <a:lnTo>
                  <a:pt x="5" y="5"/>
                </a:lnTo>
                <a:lnTo>
                  <a:pt x="5" y="5"/>
                </a:lnTo>
                <a:lnTo>
                  <a:pt x="4" y="5"/>
                </a:lnTo>
                <a:lnTo>
                  <a:pt x="6" y="8"/>
                </a:lnTo>
                <a:lnTo>
                  <a:pt x="5" y="6"/>
                </a:lnTo>
                <a:lnTo>
                  <a:pt x="4" y="5"/>
                </a:lnTo>
                <a:lnTo>
                  <a:pt x="4" y="8"/>
                </a:lnTo>
                <a:lnTo>
                  <a:pt x="6" y="8"/>
                </a:lnTo>
                <a:lnTo>
                  <a:pt x="6" y="6"/>
                </a:lnTo>
                <a:lnTo>
                  <a:pt x="6" y="6"/>
                </a:lnTo>
                <a:lnTo>
                  <a:pt x="6" y="5"/>
                </a:lnTo>
                <a:lnTo>
                  <a:pt x="5" y="4"/>
                </a:lnTo>
                <a:lnTo>
                  <a:pt x="5" y="5"/>
                </a:lnTo>
                <a:lnTo>
                  <a:pt x="2" y="5"/>
                </a:lnTo>
                <a:lnTo>
                  <a:pt x="5" y="5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4" y="1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2"/>
          <xdr:cNvSpPr>
            <a:spLocks/>
          </xdr:cNvSpPr>
        </xdr:nvSpPr>
        <xdr:spPr>
          <a:xfrm>
            <a:off x="495" y="371"/>
            <a:ext cx="3" cy="3"/>
          </a:xfrm>
          <a:custGeom>
            <a:pathLst>
              <a:path h="8" w="9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2" y="1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3" y="3"/>
                </a:lnTo>
                <a:lnTo>
                  <a:pt x="4" y="3"/>
                </a:lnTo>
                <a:lnTo>
                  <a:pt x="5" y="3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6" y="4"/>
                </a:lnTo>
                <a:lnTo>
                  <a:pt x="6" y="5"/>
                </a:lnTo>
                <a:lnTo>
                  <a:pt x="7" y="5"/>
                </a:lnTo>
                <a:lnTo>
                  <a:pt x="7" y="6"/>
                </a:lnTo>
                <a:lnTo>
                  <a:pt x="7" y="6"/>
                </a:lnTo>
                <a:lnTo>
                  <a:pt x="7" y="6"/>
                </a:lnTo>
                <a:lnTo>
                  <a:pt x="8" y="6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9" y="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3"/>
          <xdr:cNvSpPr>
            <a:spLocks/>
          </xdr:cNvSpPr>
        </xdr:nvSpPr>
        <xdr:spPr>
          <a:xfrm>
            <a:off x="495" y="371"/>
            <a:ext cx="3" cy="3"/>
          </a:xfrm>
          <a:custGeom>
            <a:pathLst>
              <a:path h="15" w="16">
                <a:moveTo>
                  <a:pt x="2" y="0"/>
                </a:moveTo>
                <a:lnTo>
                  <a:pt x="2" y="6"/>
                </a:lnTo>
                <a:lnTo>
                  <a:pt x="3" y="6"/>
                </a:lnTo>
                <a:lnTo>
                  <a:pt x="3" y="3"/>
                </a:lnTo>
                <a:lnTo>
                  <a:pt x="0" y="3"/>
                </a:lnTo>
                <a:lnTo>
                  <a:pt x="2" y="4"/>
                </a:lnTo>
                <a:lnTo>
                  <a:pt x="3" y="6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2" y="6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4"/>
                </a:lnTo>
                <a:lnTo>
                  <a:pt x="2" y="4"/>
                </a:lnTo>
                <a:lnTo>
                  <a:pt x="3" y="6"/>
                </a:lnTo>
                <a:lnTo>
                  <a:pt x="4" y="7"/>
                </a:lnTo>
                <a:lnTo>
                  <a:pt x="2" y="4"/>
                </a:lnTo>
                <a:lnTo>
                  <a:pt x="2" y="6"/>
                </a:lnTo>
                <a:lnTo>
                  <a:pt x="2" y="6"/>
                </a:lnTo>
                <a:lnTo>
                  <a:pt x="3" y="7"/>
                </a:lnTo>
                <a:lnTo>
                  <a:pt x="4" y="8"/>
                </a:lnTo>
                <a:lnTo>
                  <a:pt x="4" y="8"/>
                </a:lnTo>
                <a:lnTo>
                  <a:pt x="5" y="8"/>
                </a:lnTo>
                <a:lnTo>
                  <a:pt x="5" y="6"/>
                </a:lnTo>
                <a:lnTo>
                  <a:pt x="3" y="6"/>
                </a:lnTo>
                <a:lnTo>
                  <a:pt x="4" y="7"/>
                </a:lnTo>
                <a:lnTo>
                  <a:pt x="5" y="8"/>
                </a:lnTo>
                <a:lnTo>
                  <a:pt x="3" y="6"/>
                </a:lnTo>
                <a:lnTo>
                  <a:pt x="3" y="7"/>
                </a:lnTo>
                <a:lnTo>
                  <a:pt x="3" y="7"/>
                </a:lnTo>
                <a:lnTo>
                  <a:pt x="4" y="8"/>
                </a:lnTo>
                <a:lnTo>
                  <a:pt x="5" y="9"/>
                </a:lnTo>
                <a:lnTo>
                  <a:pt x="5" y="9"/>
                </a:lnTo>
                <a:lnTo>
                  <a:pt x="7" y="9"/>
                </a:lnTo>
                <a:lnTo>
                  <a:pt x="8" y="9"/>
                </a:lnTo>
                <a:lnTo>
                  <a:pt x="8" y="7"/>
                </a:lnTo>
                <a:lnTo>
                  <a:pt x="5" y="7"/>
                </a:lnTo>
                <a:lnTo>
                  <a:pt x="7" y="8"/>
                </a:lnTo>
                <a:lnTo>
                  <a:pt x="8" y="9"/>
                </a:lnTo>
                <a:lnTo>
                  <a:pt x="5" y="7"/>
                </a:lnTo>
                <a:lnTo>
                  <a:pt x="5" y="8"/>
                </a:lnTo>
                <a:lnTo>
                  <a:pt x="5" y="8"/>
                </a:lnTo>
                <a:lnTo>
                  <a:pt x="7" y="9"/>
                </a:lnTo>
                <a:lnTo>
                  <a:pt x="8" y="11"/>
                </a:lnTo>
                <a:lnTo>
                  <a:pt x="8" y="11"/>
                </a:lnTo>
                <a:lnTo>
                  <a:pt x="9" y="11"/>
                </a:lnTo>
                <a:lnTo>
                  <a:pt x="9" y="8"/>
                </a:lnTo>
                <a:lnTo>
                  <a:pt x="7" y="8"/>
                </a:lnTo>
                <a:lnTo>
                  <a:pt x="8" y="9"/>
                </a:lnTo>
                <a:lnTo>
                  <a:pt x="9" y="11"/>
                </a:lnTo>
                <a:lnTo>
                  <a:pt x="7" y="8"/>
                </a:lnTo>
                <a:lnTo>
                  <a:pt x="7" y="9"/>
                </a:lnTo>
                <a:lnTo>
                  <a:pt x="7" y="9"/>
                </a:lnTo>
                <a:lnTo>
                  <a:pt x="8" y="11"/>
                </a:lnTo>
                <a:lnTo>
                  <a:pt x="9" y="12"/>
                </a:lnTo>
                <a:lnTo>
                  <a:pt x="9" y="12"/>
                </a:lnTo>
                <a:lnTo>
                  <a:pt x="11" y="12"/>
                </a:lnTo>
                <a:lnTo>
                  <a:pt x="11" y="9"/>
                </a:lnTo>
                <a:lnTo>
                  <a:pt x="8" y="9"/>
                </a:lnTo>
                <a:lnTo>
                  <a:pt x="9" y="11"/>
                </a:lnTo>
                <a:lnTo>
                  <a:pt x="11" y="12"/>
                </a:lnTo>
                <a:lnTo>
                  <a:pt x="8" y="9"/>
                </a:lnTo>
                <a:lnTo>
                  <a:pt x="8" y="11"/>
                </a:lnTo>
                <a:lnTo>
                  <a:pt x="8" y="11"/>
                </a:lnTo>
                <a:lnTo>
                  <a:pt x="9" y="12"/>
                </a:lnTo>
                <a:lnTo>
                  <a:pt x="11" y="13"/>
                </a:lnTo>
                <a:lnTo>
                  <a:pt x="11" y="13"/>
                </a:lnTo>
                <a:lnTo>
                  <a:pt x="12" y="13"/>
                </a:lnTo>
                <a:lnTo>
                  <a:pt x="12" y="11"/>
                </a:lnTo>
                <a:lnTo>
                  <a:pt x="9" y="11"/>
                </a:lnTo>
                <a:lnTo>
                  <a:pt x="11" y="12"/>
                </a:lnTo>
                <a:lnTo>
                  <a:pt x="12" y="13"/>
                </a:lnTo>
                <a:lnTo>
                  <a:pt x="9" y="11"/>
                </a:lnTo>
                <a:lnTo>
                  <a:pt x="9" y="12"/>
                </a:lnTo>
                <a:lnTo>
                  <a:pt x="9" y="12"/>
                </a:lnTo>
                <a:lnTo>
                  <a:pt x="11" y="13"/>
                </a:lnTo>
                <a:lnTo>
                  <a:pt x="12" y="15"/>
                </a:lnTo>
                <a:lnTo>
                  <a:pt x="12" y="15"/>
                </a:lnTo>
                <a:lnTo>
                  <a:pt x="13" y="15"/>
                </a:lnTo>
                <a:lnTo>
                  <a:pt x="13" y="12"/>
                </a:lnTo>
                <a:lnTo>
                  <a:pt x="11" y="12"/>
                </a:lnTo>
                <a:lnTo>
                  <a:pt x="12" y="13"/>
                </a:lnTo>
                <a:lnTo>
                  <a:pt x="13" y="15"/>
                </a:lnTo>
                <a:lnTo>
                  <a:pt x="11" y="12"/>
                </a:lnTo>
                <a:lnTo>
                  <a:pt x="11" y="13"/>
                </a:lnTo>
                <a:lnTo>
                  <a:pt x="16" y="13"/>
                </a:lnTo>
                <a:lnTo>
                  <a:pt x="16" y="12"/>
                </a:lnTo>
                <a:lnTo>
                  <a:pt x="16" y="12"/>
                </a:lnTo>
                <a:lnTo>
                  <a:pt x="14" y="11"/>
                </a:lnTo>
                <a:lnTo>
                  <a:pt x="13" y="9"/>
                </a:lnTo>
                <a:lnTo>
                  <a:pt x="13" y="9"/>
                </a:lnTo>
                <a:lnTo>
                  <a:pt x="12" y="9"/>
                </a:lnTo>
                <a:lnTo>
                  <a:pt x="14" y="12"/>
                </a:lnTo>
                <a:lnTo>
                  <a:pt x="13" y="11"/>
                </a:lnTo>
                <a:lnTo>
                  <a:pt x="12" y="9"/>
                </a:lnTo>
                <a:lnTo>
                  <a:pt x="12" y="12"/>
                </a:lnTo>
                <a:lnTo>
                  <a:pt x="14" y="12"/>
                </a:lnTo>
                <a:lnTo>
                  <a:pt x="14" y="11"/>
                </a:lnTo>
                <a:lnTo>
                  <a:pt x="14" y="11"/>
                </a:lnTo>
                <a:lnTo>
                  <a:pt x="13" y="9"/>
                </a:lnTo>
                <a:lnTo>
                  <a:pt x="12" y="8"/>
                </a:lnTo>
                <a:lnTo>
                  <a:pt x="12" y="8"/>
                </a:lnTo>
                <a:lnTo>
                  <a:pt x="11" y="8"/>
                </a:lnTo>
                <a:lnTo>
                  <a:pt x="13" y="11"/>
                </a:lnTo>
                <a:lnTo>
                  <a:pt x="12" y="9"/>
                </a:lnTo>
                <a:lnTo>
                  <a:pt x="11" y="8"/>
                </a:lnTo>
                <a:lnTo>
                  <a:pt x="11" y="11"/>
                </a:lnTo>
                <a:lnTo>
                  <a:pt x="13" y="11"/>
                </a:lnTo>
                <a:lnTo>
                  <a:pt x="13" y="9"/>
                </a:lnTo>
                <a:lnTo>
                  <a:pt x="13" y="9"/>
                </a:lnTo>
                <a:lnTo>
                  <a:pt x="12" y="8"/>
                </a:lnTo>
                <a:lnTo>
                  <a:pt x="11" y="7"/>
                </a:lnTo>
                <a:lnTo>
                  <a:pt x="11" y="7"/>
                </a:lnTo>
                <a:lnTo>
                  <a:pt x="9" y="7"/>
                </a:lnTo>
                <a:lnTo>
                  <a:pt x="12" y="9"/>
                </a:lnTo>
                <a:lnTo>
                  <a:pt x="11" y="8"/>
                </a:lnTo>
                <a:lnTo>
                  <a:pt x="9" y="7"/>
                </a:lnTo>
                <a:lnTo>
                  <a:pt x="9" y="9"/>
                </a:lnTo>
                <a:lnTo>
                  <a:pt x="12" y="9"/>
                </a:lnTo>
                <a:lnTo>
                  <a:pt x="12" y="8"/>
                </a:lnTo>
                <a:lnTo>
                  <a:pt x="12" y="8"/>
                </a:lnTo>
                <a:lnTo>
                  <a:pt x="11" y="7"/>
                </a:lnTo>
                <a:lnTo>
                  <a:pt x="9" y="6"/>
                </a:lnTo>
                <a:lnTo>
                  <a:pt x="9" y="6"/>
                </a:lnTo>
                <a:lnTo>
                  <a:pt x="8" y="6"/>
                </a:lnTo>
                <a:lnTo>
                  <a:pt x="11" y="8"/>
                </a:lnTo>
                <a:lnTo>
                  <a:pt x="9" y="7"/>
                </a:lnTo>
                <a:lnTo>
                  <a:pt x="8" y="6"/>
                </a:lnTo>
                <a:lnTo>
                  <a:pt x="8" y="8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9" y="6"/>
                </a:lnTo>
                <a:lnTo>
                  <a:pt x="8" y="4"/>
                </a:lnTo>
                <a:lnTo>
                  <a:pt x="8" y="4"/>
                </a:lnTo>
                <a:lnTo>
                  <a:pt x="7" y="4"/>
                </a:lnTo>
                <a:lnTo>
                  <a:pt x="5" y="4"/>
                </a:lnTo>
                <a:lnTo>
                  <a:pt x="8" y="7"/>
                </a:lnTo>
                <a:lnTo>
                  <a:pt x="7" y="6"/>
                </a:lnTo>
                <a:lnTo>
                  <a:pt x="5" y="4"/>
                </a:lnTo>
                <a:lnTo>
                  <a:pt x="5" y="7"/>
                </a:lnTo>
                <a:lnTo>
                  <a:pt x="8" y="7"/>
                </a:lnTo>
                <a:lnTo>
                  <a:pt x="8" y="6"/>
                </a:lnTo>
                <a:lnTo>
                  <a:pt x="8" y="6"/>
                </a:lnTo>
                <a:lnTo>
                  <a:pt x="7" y="4"/>
                </a:lnTo>
                <a:lnTo>
                  <a:pt x="5" y="3"/>
                </a:lnTo>
                <a:lnTo>
                  <a:pt x="5" y="3"/>
                </a:lnTo>
                <a:lnTo>
                  <a:pt x="4" y="3"/>
                </a:lnTo>
                <a:lnTo>
                  <a:pt x="7" y="6"/>
                </a:lnTo>
                <a:lnTo>
                  <a:pt x="5" y="4"/>
                </a:lnTo>
                <a:lnTo>
                  <a:pt x="4" y="3"/>
                </a:lnTo>
                <a:lnTo>
                  <a:pt x="4" y="6"/>
                </a:lnTo>
                <a:lnTo>
                  <a:pt x="7" y="6"/>
                </a:lnTo>
                <a:lnTo>
                  <a:pt x="7" y="4"/>
                </a:lnTo>
                <a:lnTo>
                  <a:pt x="7" y="4"/>
                </a:lnTo>
                <a:lnTo>
                  <a:pt x="5" y="3"/>
                </a:lnTo>
                <a:lnTo>
                  <a:pt x="4" y="2"/>
                </a:lnTo>
                <a:lnTo>
                  <a:pt x="4" y="2"/>
                </a:lnTo>
                <a:lnTo>
                  <a:pt x="3" y="2"/>
                </a:lnTo>
                <a:lnTo>
                  <a:pt x="5" y="4"/>
                </a:lnTo>
                <a:lnTo>
                  <a:pt x="4" y="3"/>
                </a:lnTo>
                <a:lnTo>
                  <a:pt x="3" y="2"/>
                </a:lnTo>
                <a:lnTo>
                  <a:pt x="3" y="4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4" y="2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4"/>
          <xdr:cNvSpPr>
            <a:spLocks/>
          </xdr:cNvSpPr>
        </xdr:nvSpPr>
        <xdr:spPr>
          <a:xfrm>
            <a:off x="496" y="374"/>
            <a:ext cx="2" cy="9"/>
          </a:xfrm>
          <a:custGeom>
            <a:pathLst>
              <a:path h="27" w="5">
                <a:moveTo>
                  <a:pt x="5" y="0"/>
                </a:move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4" y="8"/>
                </a:lnTo>
                <a:lnTo>
                  <a:pt x="3" y="8"/>
                </a:lnTo>
                <a:lnTo>
                  <a:pt x="3" y="9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3" y="11"/>
                </a:lnTo>
                <a:lnTo>
                  <a:pt x="2" y="11"/>
                </a:lnTo>
                <a:lnTo>
                  <a:pt x="2" y="15"/>
                </a:lnTo>
                <a:lnTo>
                  <a:pt x="2" y="15"/>
                </a:lnTo>
                <a:lnTo>
                  <a:pt x="2" y="17"/>
                </a:lnTo>
                <a:lnTo>
                  <a:pt x="1" y="17"/>
                </a:lnTo>
                <a:lnTo>
                  <a:pt x="1" y="17"/>
                </a:lnTo>
                <a:lnTo>
                  <a:pt x="1" y="17"/>
                </a:lnTo>
                <a:lnTo>
                  <a:pt x="1" y="18"/>
                </a:lnTo>
                <a:lnTo>
                  <a:pt x="0" y="18"/>
                </a:lnTo>
                <a:lnTo>
                  <a:pt x="0" y="25"/>
                </a:lnTo>
                <a:lnTo>
                  <a:pt x="1" y="25"/>
                </a:lnTo>
                <a:lnTo>
                  <a:pt x="1" y="26"/>
                </a:lnTo>
                <a:lnTo>
                  <a:pt x="1" y="26"/>
                </a:lnTo>
                <a:lnTo>
                  <a:pt x="2" y="26"/>
                </a:lnTo>
                <a:lnTo>
                  <a:pt x="2" y="26"/>
                </a:lnTo>
                <a:lnTo>
                  <a:pt x="2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5"/>
          <xdr:cNvSpPr>
            <a:spLocks/>
          </xdr:cNvSpPr>
        </xdr:nvSpPr>
        <xdr:spPr>
          <a:xfrm>
            <a:off x="496" y="374"/>
            <a:ext cx="2" cy="9"/>
          </a:xfrm>
          <a:custGeom>
            <a:pathLst>
              <a:path h="37" w="12">
                <a:moveTo>
                  <a:pt x="12" y="0"/>
                </a:moveTo>
                <a:lnTo>
                  <a:pt x="7" y="0"/>
                </a:lnTo>
                <a:lnTo>
                  <a:pt x="7" y="5"/>
                </a:lnTo>
                <a:lnTo>
                  <a:pt x="9" y="5"/>
                </a:lnTo>
                <a:lnTo>
                  <a:pt x="9" y="2"/>
                </a:lnTo>
                <a:lnTo>
                  <a:pt x="8" y="3"/>
                </a:lnTo>
                <a:lnTo>
                  <a:pt x="7" y="5"/>
                </a:lnTo>
                <a:lnTo>
                  <a:pt x="9" y="2"/>
                </a:lnTo>
                <a:lnTo>
                  <a:pt x="8" y="2"/>
                </a:lnTo>
                <a:lnTo>
                  <a:pt x="8" y="2"/>
                </a:lnTo>
                <a:lnTo>
                  <a:pt x="7" y="3"/>
                </a:lnTo>
                <a:lnTo>
                  <a:pt x="5" y="5"/>
                </a:lnTo>
                <a:lnTo>
                  <a:pt x="5" y="5"/>
                </a:lnTo>
                <a:lnTo>
                  <a:pt x="5" y="6"/>
                </a:lnTo>
                <a:lnTo>
                  <a:pt x="5" y="10"/>
                </a:lnTo>
                <a:lnTo>
                  <a:pt x="8" y="10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8" y="7"/>
                </a:lnTo>
                <a:lnTo>
                  <a:pt x="7" y="7"/>
                </a:lnTo>
                <a:lnTo>
                  <a:pt x="7" y="7"/>
                </a:lnTo>
                <a:lnTo>
                  <a:pt x="5" y="9"/>
                </a:lnTo>
                <a:lnTo>
                  <a:pt x="4" y="10"/>
                </a:lnTo>
                <a:lnTo>
                  <a:pt x="4" y="10"/>
                </a:lnTo>
                <a:lnTo>
                  <a:pt x="4" y="11"/>
                </a:lnTo>
                <a:lnTo>
                  <a:pt x="4" y="12"/>
                </a:lnTo>
                <a:lnTo>
                  <a:pt x="4" y="14"/>
                </a:lnTo>
                <a:lnTo>
                  <a:pt x="7" y="14"/>
                </a:lnTo>
                <a:lnTo>
                  <a:pt x="7" y="11"/>
                </a:lnTo>
                <a:lnTo>
                  <a:pt x="5" y="12"/>
                </a:lnTo>
                <a:lnTo>
                  <a:pt x="4" y="14"/>
                </a:lnTo>
                <a:lnTo>
                  <a:pt x="7" y="11"/>
                </a:lnTo>
                <a:lnTo>
                  <a:pt x="5" y="11"/>
                </a:lnTo>
                <a:lnTo>
                  <a:pt x="5" y="11"/>
                </a:lnTo>
                <a:lnTo>
                  <a:pt x="4" y="12"/>
                </a:lnTo>
                <a:lnTo>
                  <a:pt x="3" y="14"/>
                </a:lnTo>
                <a:lnTo>
                  <a:pt x="3" y="14"/>
                </a:lnTo>
                <a:lnTo>
                  <a:pt x="3" y="19"/>
                </a:lnTo>
                <a:lnTo>
                  <a:pt x="3" y="21"/>
                </a:lnTo>
                <a:lnTo>
                  <a:pt x="5" y="21"/>
                </a:lnTo>
                <a:lnTo>
                  <a:pt x="5" y="19"/>
                </a:lnTo>
                <a:lnTo>
                  <a:pt x="4" y="20"/>
                </a:lnTo>
                <a:lnTo>
                  <a:pt x="3" y="21"/>
                </a:lnTo>
                <a:lnTo>
                  <a:pt x="5" y="19"/>
                </a:lnTo>
                <a:lnTo>
                  <a:pt x="4" y="19"/>
                </a:lnTo>
                <a:lnTo>
                  <a:pt x="4" y="19"/>
                </a:lnTo>
                <a:lnTo>
                  <a:pt x="3" y="20"/>
                </a:lnTo>
                <a:lnTo>
                  <a:pt x="1" y="21"/>
                </a:lnTo>
                <a:lnTo>
                  <a:pt x="1" y="21"/>
                </a:lnTo>
                <a:lnTo>
                  <a:pt x="1" y="23"/>
                </a:lnTo>
                <a:lnTo>
                  <a:pt x="4" y="23"/>
                </a:lnTo>
                <a:lnTo>
                  <a:pt x="4" y="20"/>
                </a:lnTo>
                <a:lnTo>
                  <a:pt x="3" y="21"/>
                </a:lnTo>
                <a:lnTo>
                  <a:pt x="1" y="23"/>
                </a:lnTo>
                <a:lnTo>
                  <a:pt x="4" y="20"/>
                </a:lnTo>
                <a:lnTo>
                  <a:pt x="3" y="20"/>
                </a:lnTo>
                <a:lnTo>
                  <a:pt x="3" y="20"/>
                </a:lnTo>
                <a:lnTo>
                  <a:pt x="1" y="21"/>
                </a:lnTo>
                <a:lnTo>
                  <a:pt x="0" y="23"/>
                </a:lnTo>
                <a:lnTo>
                  <a:pt x="0" y="23"/>
                </a:lnTo>
                <a:lnTo>
                  <a:pt x="0" y="32"/>
                </a:lnTo>
                <a:lnTo>
                  <a:pt x="0" y="32"/>
                </a:lnTo>
                <a:lnTo>
                  <a:pt x="1" y="33"/>
                </a:lnTo>
                <a:lnTo>
                  <a:pt x="3" y="34"/>
                </a:lnTo>
                <a:lnTo>
                  <a:pt x="3" y="34"/>
                </a:lnTo>
                <a:lnTo>
                  <a:pt x="4" y="34"/>
                </a:lnTo>
                <a:lnTo>
                  <a:pt x="4" y="32"/>
                </a:lnTo>
                <a:lnTo>
                  <a:pt x="1" y="32"/>
                </a:lnTo>
                <a:lnTo>
                  <a:pt x="3" y="33"/>
                </a:lnTo>
                <a:lnTo>
                  <a:pt x="4" y="34"/>
                </a:lnTo>
                <a:lnTo>
                  <a:pt x="1" y="32"/>
                </a:lnTo>
                <a:lnTo>
                  <a:pt x="1" y="33"/>
                </a:lnTo>
                <a:lnTo>
                  <a:pt x="1" y="33"/>
                </a:lnTo>
                <a:lnTo>
                  <a:pt x="3" y="34"/>
                </a:lnTo>
                <a:lnTo>
                  <a:pt x="4" y="35"/>
                </a:lnTo>
                <a:lnTo>
                  <a:pt x="4" y="35"/>
                </a:lnTo>
                <a:lnTo>
                  <a:pt x="5" y="35"/>
                </a:lnTo>
                <a:lnTo>
                  <a:pt x="5" y="33"/>
                </a:lnTo>
                <a:lnTo>
                  <a:pt x="3" y="33"/>
                </a:lnTo>
                <a:lnTo>
                  <a:pt x="4" y="34"/>
                </a:lnTo>
                <a:lnTo>
                  <a:pt x="5" y="35"/>
                </a:lnTo>
                <a:lnTo>
                  <a:pt x="3" y="33"/>
                </a:lnTo>
                <a:lnTo>
                  <a:pt x="3" y="34"/>
                </a:lnTo>
                <a:lnTo>
                  <a:pt x="3" y="34"/>
                </a:lnTo>
                <a:lnTo>
                  <a:pt x="4" y="35"/>
                </a:lnTo>
                <a:lnTo>
                  <a:pt x="5" y="37"/>
                </a:lnTo>
                <a:lnTo>
                  <a:pt x="5" y="37"/>
                </a:lnTo>
                <a:lnTo>
                  <a:pt x="7" y="37"/>
                </a:lnTo>
                <a:lnTo>
                  <a:pt x="8" y="37"/>
                </a:lnTo>
                <a:lnTo>
                  <a:pt x="8" y="37"/>
                </a:lnTo>
                <a:lnTo>
                  <a:pt x="9" y="35"/>
                </a:lnTo>
                <a:lnTo>
                  <a:pt x="10" y="34"/>
                </a:lnTo>
                <a:lnTo>
                  <a:pt x="10" y="34"/>
                </a:lnTo>
                <a:lnTo>
                  <a:pt x="10" y="33"/>
                </a:lnTo>
                <a:lnTo>
                  <a:pt x="5" y="33"/>
                </a:lnTo>
                <a:lnTo>
                  <a:pt x="5" y="34"/>
                </a:lnTo>
                <a:lnTo>
                  <a:pt x="8" y="32"/>
                </a:lnTo>
                <a:lnTo>
                  <a:pt x="7" y="33"/>
                </a:lnTo>
                <a:lnTo>
                  <a:pt x="5" y="34"/>
                </a:lnTo>
                <a:lnTo>
                  <a:pt x="5" y="34"/>
                </a:lnTo>
                <a:lnTo>
                  <a:pt x="8" y="34"/>
                </a:lnTo>
                <a:lnTo>
                  <a:pt x="8" y="32"/>
                </a:lnTo>
                <a:lnTo>
                  <a:pt x="7" y="32"/>
                </a:lnTo>
                <a:lnTo>
                  <a:pt x="5" y="32"/>
                </a:lnTo>
                <a:lnTo>
                  <a:pt x="8" y="34"/>
                </a:lnTo>
                <a:lnTo>
                  <a:pt x="7" y="33"/>
                </a:lnTo>
                <a:lnTo>
                  <a:pt x="5" y="32"/>
                </a:lnTo>
                <a:lnTo>
                  <a:pt x="5" y="34"/>
                </a:lnTo>
                <a:lnTo>
                  <a:pt x="8" y="34"/>
                </a:lnTo>
                <a:lnTo>
                  <a:pt x="8" y="33"/>
                </a:lnTo>
                <a:lnTo>
                  <a:pt x="8" y="33"/>
                </a:lnTo>
                <a:lnTo>
                  <a:pt x="7" y="32"/>
                </a:lnTo>
                <a:lnTo>
                  <a:pt x="5" y="30"/>
                </a:lnTo>
                <a:lnTo>
                  <a:pt x="5" y="30"/>
                </a:lnTo>
                <a:lnTo>
                  <a:pt x="4" y="30"/>
                </a:lnTo>
                <a:lnTo>
                  <a:pt x="7" y="33"/>
                </a:lnTo>
                <a:lnTo>
                  <a:pt x="5" y="32"/>
                </a:lnTo>
                <a:lnTo>
                  <a:pt x="4" y="30"/>
                </a:lnTo>
                <a:lnTo>
                  <a:pt x="4" y="33"/>
                </a:lnTo>
                <a:lnTo>
                  <a:pt x="7" y="33"/>
                </a:lnTo>
                <a:lnTo>
                  <a:pt x="7" y="32"/>
                </a:lnTo>
                <a:lnTo>
                  <a:pt x="7" y="32"/>
                </a:lnTo>
                <a:lnTo>
                  <a:pt x="5" y="30"/>
                </a:lnTo>
                <a:lnTo>
                  <a:pt x="4" y="29"/>
                </a:lnTo>
                <a:lnTo>
                  <a:pt x="4" y="29"/>
                </a:lnTo>
                <a:lnTo>
                  <a:pt x="3" y="29"/>
                </a:lnTo>
                <a:lnTo>
                  <a:pt x="5" y="32"/>
                </a:lnTo>
                <a:lnTo>
                  <a:pt x="4" y="30"/>
                </a:lnTo>
                <a:lnTo>
                  <a:pt x="3" y="29"/>
                </a:lnTo>
                <a:lnTo>
                  <a:pt x="3" y="32"/>
                </a:lnTo>
                <a:lnTo>
                  <a:pt x="5" y="32"/>
                </a:lnTo>
                <a:lnTo>
                  <a:pt x="5" y="23"/>
                </a:lnTo>
                <a:lnTo>
                  <a:pt x="3" y="25"/>
                </a:lnTo>
                <a:lnTo>
                  <a:pt x="4" y="24"/>
                </a:lnTo>
                <a:lnTo>
                  <a:pt x="5" y="23"/>
                </a:lnTo>
                <a:lnTo>
                  <a:pt x="3" y="23"/>
                </a:lnTo>
                <a:lnTo>
                  <a:pt x="3" y="25"/>
                </a:lnTo>
                <a:lnTo>
                  <a:pt x="4" y="25"/>
                </a:lnTo>
                <a:lnTo>
                  <a:pt x="4" y="25"/>
                </a:lnTo>
                <a:lnTo>
                  <a:pt x="5" y="24"/>
                </a:lnTo>
                <a:lnTo>
                  <a:pt x="7" y="23"/>
                </a:lnTo>
                <a:lnTo>
                  <a:pt x="7" y="23"/>
                </a:lnTo>
                <a:lnTo>
                  <a:pt x="7" y="21"/>
                </a:lnTo>
                <a:lnTo>
                  <a:pt x="4" y="24"/>
                </a:lnTo>
                <a:lnTo>
                  <a:pt x="5" y="23"/>
                </a:lnTo>
                <a:lnTo>
                  <a:pt x="7" y="21"/>
                </a:lnTo>
                <a:lnTo>
                  <a:pt x="4" y="21"/>
                </a:lnTo>
                <a:lnTo>
                  <a:pt x="4" y="24"/>
                </a:lnTo>
                <a:lnTo>
                  <a:pt x="5" y="24"/>
                </a:lnTo>
                <a:lnTo>
                  <a:pt x="5" y="24"/>
                </a:lnTo>
                <a:lnTo>
                  <a:pt x="7" y="23"/>
                </a:lnTo>
                <a:lnTo>
                  <a:pt x="8" y="21"/>
                </a:lnTo>
                <a:lnTo>
                  <a:pt x="8" y="21"/>
                </a:lnTo>
                <a:lnTo>
                  <a:pt x="8" y="19"/>
                </a:lnTo>
                <a:lnTo>
                  <a:pt x="8" y="14"/>
                </a:lnTo>
                <a:lnTo>
                  <a:pt x="5" y="16"/>
                </a:lnTo>
                <a:lnTo>
                  <a:pt x="7" y="15"/>
                </a:lnTo>
                <a:lnTo>
                  <a:pt x="8" y="14"/>
                </a:lnTo>
                <a:lnTo>
                  <a:pt x="5" y="14"/>
                </a:lnTo>
                <a:lnTo>
                  <a:pt x="5" y="16"/>
                </a:lnTo>
                <a:lnTo>
                  <a:pt x="7" y="16"/>
                </a:lnTo>
                <a:lnTo>
                  <a:pt x="7" y="16"/>
                </a:lnTo>
                <a:lnTo>
                  <a:pt x="8" y="15"/>
                </a:lnTo>
                <a:lnTo>
                  <a:pt x="9" y="14"/>
                </a:lnTo>
                <a:lnTo>
                  <a:pt x="9" y="14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7" y="12"/>
                </a:lnTo>
                <a:lnTo>
                  <a:pt x="8" y="11"/>
                </a:lnTo>
                <a:lnTo>
                  <a:pt x="9" y="10"/>
                </a:lnTo>
                <a:lnTo>
                  <a:pt x="7" y="10"/>
                </a:lnTo>
                <a:lnTo>
                  <a:pt x="7" y="12"/>
                </a:lnTo>
                <a:lnTo>
                  <a:pt x="8" y="12"/>
                </a:lnTo>
                <a:lnTo>
                  <a:pt x="8" y="12"/>
                </a:lnTo>
                <a:lnTo>
                  <a:pt x="9" y="11"/>
                </a:lnTo>
                <a:lnTo>
                  <a:pt x="10" y="10"/>
                </a:lnTo>
                <a:lnTo>
                  <a:pt x="10" y="10"/>
                </a:lnTo>
                <a:lnTo>
                  <a:pt x="10" y="6"/>
                </a:lnTo>
                <a:lnTo>
                  <a:pt x="10" y="5"/>
                </a:lnTo>
                <a:lnTo>
                  <a:pt x="8" y="7"/>
                </a:lnTo>
                <a:lnTo>
                  <a:pt x="9" y="6"/>
                </a:lnTo>
                <a:lnTo>
                  <a:pt x="10" y="5"/>
                </a:lnTo>
                <a:lnTo>
                  <a:pt x="8" y="5"/>
                </a:lnTo>
                <a:lnTo>
                  <a:pt x="8" y="7"/>
                </a:lnTo>
                <a:lnTo>
                  <a:pt x="9" y="7"/>
                </a:lnTo>
                <a:lnTo>
                  <a:pt x="9" y="7"/>
                </a:lnTo>
                <a:lnTo>
                  <a:pt x="10" y="6"/>
                </a:lnTo>
                <a:lnTo>
                  <a:pt x="12" y="5"/>
                </a:lnTo>
                <a:lnTo>
                  <a:pt x="12" y="5"/>
                </a:lnTo>
                <a:lnTo>
                  <a:pt x="12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6"/>
          <xdr:cNvSpPr>
            <a:spLocks/>
          </xdr:cNvSpPr>
        </xdr:nvSpPr>
        <xdr:spPr>
          <a:xfrm>
            <a:off x="487" y="371"/>
            <a:ext cx="7" cy="37"/>
          </a:xfrm>
          <a:custGeom>
            <a:pathLst>
              <a:path h="116" w="23">
                <a:moveTo>
                  <a:pt x="23" y="0"/>
                </a:moveTo>
                <a:lnTo>
                  <a:pt x="23" y="2"/>
                </a:lnTo>
                <a:lnTo>
                  <a:pt x="23" y="2"/>
                </a:lnTo>
                <a:lnTo>
                  <a:pt x="23" y="2"/>
                </a:lnTo>
                <a:lnTo>
                  <a:pt x="22" y="3"/>
                </a:lnTo>
                <a:lnTo>
                  <a:pt x="22" y="4"/>
                </a:lnTo>
                <a:lnTo>
                  <a:pt x="22" y="4"/>
                </a:lnTo>
                <a:lnTo>
                  <a:pt x="22" y="8"/>
                </a:lnTo>
                <a:lnTo>
                  <a:pt x="21" y="8"/>
                </a:lnTo>
                <a:lnTo>
                  <a:pt x="21" y="9"/>
                </a:lnTo>
                <a:lnTo>
                  <a:pt x="21" y="9"/>
                </a:lnTo>
                <a:lnTo>
                  <a:pt x="21" y="9"/>
                </a:lnTo>
                <a:lnTo>
                  <a:pt x="20" y="9"/>
                </a:lnTo>
                <a:lnTo>
                  <a:pt x="20" y="10"/>
                </a:lnTo>
                <a:lnTo>
                  <a:pt x="20" y="10"/>
                </a:lnTo>
                <a:lnTo>
                  <a:pt x="20" y="13"/>
                </a:lnTo>
                <a:lnTo>
                  <a:pt x="20" y="13"/>
                </a:lnTo>
                <a:lnTo>
                  <a:pt x="20" y="15"/>
                </a:lnTo>
                <a:lnTo>
                  <a:pt x="19" y="15"/>
                </a:lnTo>
                <a:lnTo>
                  <a:pt x="19" y="17"/>
                </a:lnTo>
                <a:lnTo>
                  <a:pt x="18" y="17"/>
                </a:lnTo>
                <a:lnTo>
                  <a:pt x="18" y="20"/>
                </a:lnTo>
                <a:lnTo>
                  <a:pt x="18" y="20"/>
                </a:lnTo>
                <a:lnTo>
                  <a:pt x="18" y="21"/>
                </a:lnTo>
                <a:lnTo>
                  <a:pt x="17" y="21"/>
                </a:lnTo>
                <a:lnTo>
                  <a:pt x="17" y="22"/>
                </a:lnTo>
                <a:lnTo>
                  <a:pt x="17" y="22"/>
                </a:lnTo>
                <a:lnTo>
                  <a:pt x="17" y="24"/>
                </a:lnTo>
                <a:lnTo>
                  <a:pt x="16" y="24"/>
                </a:lnTo>
                <a:lnTo>
                  <a:pt x="16" y="24"/>
                </a:lnTo>
                <a:lnTo>
                  <a:pt x="16" y="24"/>
                </a:lnTo>
                <a:lnTo>
                  <a:pt x="15" y="25"/>
                </a:lnTo>
                <a:lnTo>
                  <a:pt x="15" y="25"/>
                </a:lnTo>
                <a:lnTo>
                  <a:pt x="15" y="25"/>
                </a:lnTo>
                <a:lnTo>
                  <a:pt x="15" y="28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9"/>
                </a:lnTo>
                <a:lnTo>
                  <a:pt x="14" y="29"/>
                </a:lnTo>
                <a:lnTo>
                  <a:pt x="14" y="30"/>
                </a:lnTo>
                <a:lnTo>
                  <a:pt x="14" y="30"/>
                </a:lnTo>
                <a:lnTo>
                  <a:pt x="14" y="32"/>
                </a:lnTo>
                <a:lnTo>
                  <a:pt x="13" y="32"/>
                </a:lnTo>
                <a:lnTo>
                  <a:pt x="13" y="33"/>
                </a:lnTo>
                <a:lnTo>
                  <a:pt x="13" y="33"/>
                </a:lnTo>
                <a:lnTo>
                  <a:pt x="12" y="33"/>
                </a:lnTo>
                <a:lnTo>
                  <a:pt x="12" y="34"/>
                </a:lnTo>
                <a:lnTo>
                  <a:pt x="12" y="34"/>
                </a:lnTo>
                <a:lnTo>
                  <a:pt x="12" y="36"/>
                </a:lnTo>
                <a:lnTo>
                  <a:pt x="12" y="36"/>
                </a:lnTo>
                <a:lnTo>
                  <a:pt x="12" y="37"/>
                </a:lnTo>
                <a:lnTo>
                  <a:pt x="11" y="37"/>
                </a:lnTo>
                <a:lnTo>
                  <a:pt x="11" y="37"/>
                </a:lnTo>
                <a:lnTo>
                  <a:pt x="11" y="38"/>
                </a:lnTo>
                <a:lnTo>
                  <a:pt x="11" y="38"/>
                </a:lnTo>
                <a:lnTo>
                  <a:pt x="10" y="38"/>
                </a:lnTo>
                <a:lnTo>
                  <a:pt x="10" y="40"/>
                </a:lnTo>
                <a:lnTo>
                  <a:pt x="10" y="40"/>
                </a:lnTo>
                <a:lnTo>
                  <a:pt x="10" y="41"/>
                </a:lnTo>
                <a:lnTo>
                  <a:pt x="9" y="41"/>
                </a:lnTo>
                <a:lnTo>
                  <a:pt x="9" y="41"/>
                </a:lnTo>
                <a:lnTo>
                  <a:pt x="9" y="41"/>
                </a:lnTo>
                <a:lnTo>
                  <a:pt x="9" y="41"/>
                </a:lnTo>
                <a:lnTo>
                  <a:pt x="9" y="43"/>
                </a:lnTo>
                <a:lnTo>
                  <a:pt x="8" y="43"/>
                </a:lnTo>
                <a:lnTo>
                  <a:pt x="8" y="44"/>
                </a:lnTo>
                <a:lnTo>
                  <a:pt x="8" y="44"/>
                </a:lnTo>
                <a:lnTo>
                  <a:pt x="7" y="44"/>
                </a:lnTo>
                <a:lnTo>
                  <a:pt x="7" y="45"/>
                </a:lnTo>
                <a:lnTo>
                  <a:pt x="7" y="45"/>
                </a:lnTo>
                <a:lnTo>
                  <a:pt x="7" y="48"/>
                </a:lnTo>
                <a:lnTo>
                  <a:pt x="7" y="48"/>
                </a:lnTo>
                <a:lnTo>
                  <a:pt x="7" y="49"/>
                </a:lnTo>
                <a:lnTo>
                  <a:pt x="6" y="49"/>
                </a:lnTo>
                <a:lnTo>
                  <a:pt x="6" y="49"/>
                </a:lnTo>
                <a:lnTo>
                  <a:pt x="6" y="49"/>
                </a:lnTo>
                <a:lnTo>
                  <a:pt x="6" y="50"/>
                </a:lnTo>
                <a:lnTo>
                  <a:pt x="5" y="50"/>
                </a:lnTo>
                <a:lnTo>
                  <a:pt x="5" y="53"/>
                </a:lnTo>
                <a:lnTo>
                  <a:pt x="5" y="53"/>
                </a:lnTo>
                <a:lnTo>
                  <a:pt x="5" y="54"/>
                </a:lnTo>
                <a:lnTo>
                  <a:pt x="5" y="54"/>
                </a:lnTo>
                <a:lnTo>
                  <a:pt x="5" y="54"/>
                </a:lnTo>
                <a:lnTo>
                  <a:pt x="4" y="54"/>
                </a:lnTo>
                <a:lnTo>
                  <a:pt x="4" y="55"/>
                </a:lnTo>
                <a:lnTo>
                  <a:pt x="4" y="55"/>
                </a:lnTo>
                <a:lnTo>
                  <a:pt x="4" y="57"/>
                </a:lnTo>
                <a:lnTo>
                  <a:pt x="3" y="57"/>
                </a:lnTo>
                <a:lnTo>
                  <a:pt x="3" y="58"/>
                </a:lnTo>
                <a:lnTo>
                  <a:pt x="3" y="58"/>
                </a:lnTo>
                <a:lnTo>
                  <a:pt x="2" y="58"/>
                </a:lnTo>
                <a:lnTo>
                  <a:pt x="2" y="59"/>
                </a:lnTo>
                <a:lnTo>
                  <a:pt x="2" y="59"/>
                </a:lnTo>
                <a:lnTo>
                  <a:pt x="2" y="61"/>
                </a:lnTo>
                <a:lnTo>
                  <a:pt x="2" y="61"/>
                </a:lnTo>
                <a:lnTo>
                  <a:pt x="2" y="62"/>
                </a:lnTo>
                <a:lnTo>
                  <a:pt x="1" y="63"/>
                </a:lnTo>
                <a:lnTo>
                  <a:pt x="1" y="64"/>
                </a:lnTo>
                <a:lnTo>
                  <a:pt x="0" y="64"/>
                </a:lnTo>
                <a:lnTo>
                  <a:pt x="0" y="68"/>
                </a:lnTo>
                <a:lnTo>
                  <a:pt x="0" y="68"/>
                </a:lnTo>
                <a:lnTo>
                  <a:pt x="0" y="75"/>
                </a:lnTo>
                <a:lnTo>
                  <a:pt x="0" y="75"/>
                </a:lnTo>
                <a:lnTo>
                  <a:pt x="0" y="78"/>
                </a:lnTo>
                <a:lnTo>
                  <a:pt x="1" y="78"/>
                </a:lnTo>
                <a:lnTo>
                  <a:pt x="1" y="80"/>
                </a:lnTo>
                <a:lnTo>
                  <a:pt x="1" y="80"/>
                </a:lnTo>
                <a:lnTo>
                  <a:pt x="1" y="80"/>
                </a:lnTo>
                <a:lnTo>
                  <a:pt x="2" y="80"/>
                </a:lnTo>
                <a:lnTo>
                  <a:pt x="2" y="81"/>
                </a:lnTo>
                <a:lnTo>
                  <a:pt x="2" y="81"/>
                </a:lnTo>
                <a:lnTo>
                  <a:pt x="2" y="83"/>
                </a:lnTo>
                <a:lnTo>
                  <a:pt x="2" y="83"/>
                </a:lnTo>
                <a:lnTo>
                  <a:pt x="2" y="84"/>
                </a:lnTo>
                <a:lnTo>
                  <a:pt x="3" y="85"/>
                </a:lnTo>
                <a:lnTo>
                  <a:pt x="3" y="85"/>
                </a:lnTo>
                <a:lnTo>
                  <a:pt x="4" y="86"/>
                </a:lnTo>
                <a:lnTo>
                  <a:pt x="4" y="88"/>
                </a:lnTo>
                <a:lnTo>
                  <a:pt x="4" y="88"/>
                </a:lnTo>
                <a:lnTo>
                  <a:pt x="4" y="89"/>
                </a:lnTo>
                <a:lnTo>
                  <a:pt x="5" y="89"/>
                </a:lnTo>
                <a:lnTo>
                  <a:pt x="5" y="91"/>
                </a:lnTo>
                <a:lnTo>
                  <a:pt x="5" y="91"/>
                </a:lnTo>
                <a:lnTo>
                  <a:pt x="5" y="93"/>
                </a:lnTo>
                <a:lnTo>
                  <a:pt x="6" y="93"/>
                </a:lnTo>
                <a:lnTo>
                  <a:pt x="6" y="95"/>
                </a:lnTo>
                <a:lnTo>
                  <a:pt x="6" y="95"/>
                </a:lnTo>
                <a:lnTo>
                  <a:pt x="6" y="96"/>
                </a:lnTo>
                <a:lnTo>
                  <a:pt x="7" y="96"/>
                </a:lnTo>
                <a:lnTo>
                  <a:pt x="7" y="97"/>
                </a:lnTo>
                <a:lnTo>
                  <a:pt x="7" y="98"/>
                </a:lnTo>
                <a:lnTo>
                  <a:pt x="7" y="100"/>
                </a:lnTo>
                <a:lnTo>
                  <a:pt x="7" y="101"/>
                </a:lnTo>
                <a:lnTo>
                  <a:pt x="7" y="102"/>
                </a:lnTo>
                <a:lnTo>
                  <a:pt x="8" y="102"/>
                </a:lnTo>
                <a:lnTo>
                  <a:pt x="8" y="103"/>
                </a:lnTo>
                <a:lnTo>
                  <a:pt x="8" y="103"/>
                </a:lnTo>
                <a:lnTo>
                  <a:pt x="8" y="105"/>
                </a:lnTo>
                <a:lnTo>
                  <a:pt x="9" y="105"/>
                </a:lnTo>
                <a:lnTo>
                  <a:pt x="9" y="113"/>
                </a:lnTo>
                <a:lnTo>
                  <a:pt x="8" y="113"/>
                </a:lnTo>
                <a:lnTo>
                  <a:pt x="8" y="114"/>
                </a:lnTo>
                <a:lnTo>
                  <a:pt x="8" y="114"/>
                </a:lnTo>
                <a:lnTo>
                  <a:pt x="8" y="115"/>
                </a:lnTo>
                <a:lnTo>
                  <a:pt x="6" y="115"/>
                </a:lnTo>
                <a:lnTo>
                  <a:pt x="6" y="116"/>
                </a:lnTo>
                <a:lnTo>
                  <a:pt x="7" y="116"/>
                </a:lnTo>
                <a:lnTo>
                  <a:pt x="7" y="11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77"/>
          <xdr:cNvSpPr>
            <a:spLocks/>
          </xdr:cNvSpPr>
        </xdr:nvSpPr>
        <xdr:spPr>
          <a:xfrm>
            <a:off x="486" y="371"/>
            <a:ext cx="9" cy="38"/>
          </a:xfrm>
          <a:custGeom>
            <a:pathLst>
              <a:path h="151" w="34">
                <a:moveTo>
                  <a:pt x="34" y="0"/>
                </a:moveTo>
                <a:lnTo>
                  <a:pt x="29" y="0"/>
                </a:lnTo>
                <a:lnTo>
                  <a:pt x="29" y="3"/>
                </a:lnTo>
                <a:lnTo>
                  <a:pt x="32" y="3"/>
                </a:lnTo>
                <a:lnTo>
                  <a:pt x="30" y="1"/>
                </a:lnTo>
                <a:lnTo>
                  <a:pt x="29" y="3"/>
                </a:lnTo>
                <a:lnTo>
                  <a:pt x="29" y="3"/>
                </a:lnTo>
                <a:lnTo>
                  <a:pt x="28" y="4"/>
                </a:lnTo>
                <a:lnTo>
                  <a:pt x="28" y="4"/>
                </a:lnTo>
                <a:lnTo>
                  <a:pt x="28" y="5"/>
                </a:lnTo>
                <a:lnTo>
                  <a:pt x="28" y="10"/>
                </a:lnTo>
                <a:lnTo>
                  <a:pt x="30" y="10"/>
                </a:lnTo>
                <a:lnTo>
                  <a:pt x="30" y="8"/>
                </a:lnTo>
                <a:lnTo>
                  <a:pt x="29" y="9"/>
                </a:lnTo>
                <a:lnTo>
                  <a:pt x="28" y="10"/>
                </a:lnTo>
                <a:lnTo>
                  <a:pt x="30" y="8"/>
                </a:lnTo>
                <a:lnTo>
                  <a:pt x="29" y="8"/>
                </a:lnTo>
                <a:lnTo>
                  <a:pt x="29" y="8"/>
                </a:lnTo>
                <a:lnTo>
                  <a:pt x="28" y="9"/>
                </a:lnTo>
                <a:lnTo>
                  <a:pt x="27" y="10"/>
                </a:lnTo>
                <a:lnTo>
                  <a:pt x="27" y="10"/>
                </a:lnTo>
                <a:lnTo>
                  <a:pt x="27" y="12"/>
                </a:lnTo>
                <a:lnTo>
                  <a:pt x="29" y="12"/>
                </a:lnTo>
                <a:lnTo>
                  <a:pt x="29" y="9"/>
                </a:lnTo>
                <a:lnTo>
                  <a:pt x="28" y="10"/>
                </a:lnTo>
                <a:lnTo>
                  <a:pt x="27" y="12"/>
                </a:lnTo>
                <a:lnTo>
                  <a:pt x="29" y="9"/>
                </a:lnTo>
                <a:lnTo>
                  <a:pt x="28" y="9"/>
                </a:lnTo>
                <a:lnTo>
                  <a:pt x="28" y="9"/>
                </a:lnTo>
                <a:lnTo>
                  <a:pt x="27" y="10"/>
                </a:lnTo>
                <a:lnTo>
                  <a:pt x="25" y="12"/>
                </a:lnTo>
                <a:lnTo>
                  <a:pt x="25" y="12"/>
                </a:lnTo>
                <a:lnTo>
                  <a:pt x="25" y="13"/>
                </a:lnTo>
                <a:lnTo>
                  <a:pt x="25" y="17"/>
                </a:lnTo>
                <a:lnTo>
                  <a:pt x="25" y="19"/>
                </a:lnTo>
                <a:lnTo>
                  <a:pt x="28" y="19"/>
                </a:lnTo>
                <a:lnTo>
                  <a:pt x="28" y="17"/>
                </a:lnTo>
                <a:lnTo>
                  <a:pt x="27" y="18"/>
                </a:lnTo>
                <a:lnTo>
                  <a:pt x="25" y="19"/>
                </a:lnTo>
                <a:lnTo>
                  <a:pt x="28" y="17"/>
                </a:lnTo>
                <a:lnTo>
                  <a:pt x="27" y="17"/>
                </a:lnTo>
                <a:lnTo>
                  <a:pt x="27" y="17"/>
                </a:lnTo>
                <a:lnTo>
                  <a:pt x="25" y="18"/>
                </a:lnTo>
                <a:lnTo>
                  <a:pt x="24" y="19"/>
                </a:lnTo>
                <a:lnTo>
                  <a:pt x="24" y="19"/>
                </a:lnTo>
                <a:lnTo>
                  <a:pt x="24" y="22"/>
                </a:lnTo>
                <a:lnTo>
                  <a:pt x="27" y="22"/>
                </a:lnTo>
                <a:lnTo>
                  <a:pt x="27" y="19"/>
                </a:lnTo>
                <a:lnTo>
                  <a:pt x="25" y="21"/>
                </a:lnTo>
                <a:lnTo>
                  <a:pt x="24" y="22"/>
                </a:lnTo>
                <a:lnTo>
                  <a:pt x="27" y="19"/>
                </a:lnTo>
                <a:lnTo>
                  <a:pt x="25" y="19"/>
                </a:lnTo>
                <a:lnTo>
                  <a:pt x="25" y="19"/>
                </a:lnTo>
                <a:lnTo>
                  <a:pt x="24" y="21"/>
                </a:lnTo>
                <a:lnTo>
                  <a:pt x="23" y="22"/>
                </a:lnTo>
                <a:lnTo>
                  <a:pt x="23" y="22"/>
                </a:lnTo>
                <a:lnTo>
                  <a:pt x="23" y="26"/>
                </a:lnTo>
                <a:lnTo>
                  <a:pt x="23" y="27"/>
                </a:lnTo>
                <a:lnTo>
                  <a:pt x="25" y="27"/>
                </a:lnTo>
                <a:lnTo>
                  <a:pt x="25" y="24"/>
                </a:lnTo>
                <a:lnTo>
                  <a:pt x="24" y="26"/>
                </a:lnTo>
                <a:lnTo>
                  <a:pt x="23" y="27"/>
                </a:lnTo>
                <a:lnTo>
                  <a:pt x="25" y="24"/>
                </a:lnTo>
                <a:lnTo>
                  <a:pt x="24" y="24"/>
                </a:lnTo>
                <a:lnTo>
                  <a:pt x="24" y="24"/>
                </a:lnTo>
                <a:lnTo>
                  <a:pt x="23" y="26"/>
                </a:lnTo>
                <a:lnTo>
                  <a:pt x="21" y="27"/>
                </a:lnTo>
                <a:lnTo>
                  <a:pt x="21" y="27"/>
                </a:lnTo>
                <a:lnTo>
                  <a:pt x="21" y="28"/>
                </a:lnTo>
                <a:lnTo>
                  <a:pt x="21" y="31"/>
                </a:lnTo>
                <a:lnTo>
                  <a:pt x="24" y="31"/>
                </a:lnTo>
                <a:lnTo>
                  <a:pt x="24" y="28"/>
                </a:lnTo>
                <a:lnTo>
                  <a:pt x="23" y="30"/>
                </a:lnTo>
                <a:lnTo>
                  <a:pt x="21" y="31"/>
                </a:lnTo>
                <a:lnTo>
                  <a:pt x="24" y="28"/>
                </a:lnTo>
                <a:lnTo>
                  <a:pt x="23" y="28"/>
                </a:lnTo>
                <a:lnTo>
                  <a:pt x="23" y="28"/>
                </a:lnTo>
                <a:lnTo>
                  <a:pt x="21" y="30"/>
                </a:lnTo>
                <a:lnTo>
                  <a:pt x="20" y="31"/>
                </a:lnTo>
                <a:lnTo>
                  <a:pt x="20" y="31"/>
                </a:lnTo>
                <a:lnTo>
                  <a:pt x="19" y="32"/>
                </a:lnTo>
                <a:lnTo>
                  <a:pt x="19" y="32"/>
                </a:lnTo>
                <a:lnTo>
                  <a:pt x="19" y="36"/>
                </a:lnTo>
                <a:lnTo>
                  <a:pt x="21" y="36"/>
                </a:lnTo>
                <a:lnTo>
                  <a:pt x="20" y="35"/>
                </a:lnTo>
                <a:lnTo>
                  <a:pt x="19" y="36"/>
                </a:lnTo>
                <a:lnTo>
                  <a:pt x="19" y="36"/>
                </a:lnTo>
                <a:lnTo>
                  <a:pt x="18" y="37"/>
                </a:lnTo>
                <a:lnTo>
                  <a:pt x="18" y="37"/>
                </a:lnTo>
                <a:lnTo>
                  <a:pt x="18" y="38"/>
                </a:lnTo>
                <a:lnTo>
                  <a:pt x="18" y="41"/>
                </a:lnTo>
                <a:lnTo>
                  <a:pt x="20" y="41"/>
                </a:lnTo>
                <a:lnTo>
                  <a:pt x="20" y="38"/>
                </a:lnTo>
                <a:lnTo>
                  <a:pt x="19" y="40"/>
                </a:lnTo>
                <a:lnTo>
                  <a:pt x="18" y="41"/>
                </a:lnTo>
                <a:lnTo>
                  <a:pt x="20" y="38"/>
                </a:lnTo>
                <a:lnTo>
                  <a:pt x="19" y="38"/>
                </a:lnTo>
                <a:lnTo>
                  <a:pt x="19" y="38"/>
                </a:lnTo>
                <a:lnTo>
                  <a:pt x="18" y="40"/>
                </a:lnTo>
                <a:lnTo>
                  <a:pt x="16" y="41"/>
                </a:lnTo>
                <a:lnTo>
                  <a:pt x="16" y="41"/>
                </a:lnTo>
                <a:lnTo>
                  <a:pt x="16" y="42"/>
                </a:lnTo>
                <a:lnTo>
                  <a:pt x="19" y="42"/>
                </a:lnTo>
                <a:lnTo>
                  <a:pt x="19" y="40"/>
                </a:lnTo>
                <a:lnTo>
                  <a:pt x="18" y="41"/>
                </a:lnTo>
                <a:lnTo>
                  <a:pt x="16" y="42"/>
                </a:lnTo>
                <a:lnTo>
                  <a:pt x="19" y="40"/>
                </a:lnTo>
                <a:lnTo>
                  <a:pt x="18" y="40"/>
                </a:lnTo>
                <a:lnTo>
                  <a:pt x="18" y="40"/>
                </a:lnTo>
                <a:lnTo>
                  <a:pt x="16" y="41"/>
                </a:lnTo>
                <a:lnTo>
                  <a:pt x="15" y="42"/>
                </a:lnTo>
                <a:lnTo>
                  <a:pt x="15" y="42"/>
                </a:lnTo>
                <a:lnTo>
                  <a:pt x="15" y="44"/>
                </a:lnTo>
                <a:lnTo>
                  <a:pt x="15" y="46"/>
                </a:lnTo>
                <a:lnTo>
                  <a:pt x="15" y="47"/>
                </a:lnTo>
                <a:lnTo>
                  <a:pt x="18" y="47"/>
                </a:lnTo>
                <a:lnTo>
                  <a:pt x="18" y="45"/>
                </a:lnTo>
                <a:lnTo>
                  <a:pt x="16" y="46"/>
                </a:lnTo>
                <a:lnTo>
                  <a:pt x="15" y="47"/>
                </a:lnTo>
                <a:lnTo>
                  <a:pt x="18" y="45"/>
                </a:lnTo>
                <a:lnTo>
                  <a:pt x="16" y="45"/>
                </a:lnTo>
                <a:lnTo>
                  <a:pt x="16" y="45"/>
                </a:lnTo>
                <a:lnTo>
                  <a:pt x="15" y="46"/>
                </a:lnTo>
                <a:lnTo>
                  <a:pt x="14" y="47"/>
                </a:lnTo>
                <a:lnTo>
                  <a:pt x="14" y="47"/>
                </a:lnTo>
                <a:lnTo>
                  <a:pt x="14" y="49"/>
                </a:lnTo>
                <a:lnTo>
                  <a:pt x="16" y="49"/>
                </a:lnTo>
                <a:lnTo>
                  <a:pt x="16" y="46"/>
                </a:lnTo>
                <a:lnTo>
                  <a:pt x="15" y="47"/>
                </a:lnTo>
                <a:lnTo>
                  <a:pt x="14" y="49"/>
                </a:lnTo>
                <a:lnTo>
                  <a:pt x="16" y="46"/>
                </a:lnTo>
                <a:lnTo>
                  <a:pt x="15" y="46"/>
                </a:lnTo>
                <a:lnTo>
                  <a:pt x="15" y="46"/>
                </a:lnTo>
                <a:lnTo>
                  <a:pt x="14" y="47"/>
                </a:lnTo>
                <a:lnTo>
                  <a:pt x="13" y="49"/>
                </a:lnTo>
                <a:lnTo>
                  <a:pt x="13" y="49"/>
                </a:lnTo>
                <a:lnTo>
                  <a:pt x="13" y="51"/>
                </a:lnTo>
                <a:lnTo>
                  <a:pt x="13" y="53"/>
                </a:lnTo>
                <a:lnTo>
                  <a:pt x="15" y="53"/>
                </a:lnTo>
                <a:lnTo>
                  <a:pt x="15" y="50"/>
                </a:lnTo>
                <a:lnTo>
                  <a:pt x="14" y="51"/>
                </a:lnTo>
                <a:lnTo>
                  <a:pt x="13" y="53"/>
                </a:lnTo>
                <a:lnTo>
                  <a:pt x="15" y="50"/>
                </a:lnTo>
                <a:lnTo>
                  <a:pt x="14" y="50"/>
                </a:lnTo>
                <a:lnTo>
                  <a:pt x="14" y="50"/>
                </a:lnTo>
                <a:lnTo>
                  <a:pt x="13" y="51"/>
                </a:lnTo>
                <a:lnTo>
                  <a:pt x="11" y="53"/>
                </a:lnTo>
                <a:lnTo>
                  <a:pt x="11" y="53"/>
                </a:lnTo>
                <a:lnTo>
                  <a:pt x="11" y="55"/>
                </a:lnTo>
                <a:lnTo>
                  <a:pt x="14" y="55"/>
                </a:lnTo>
                <a:lnTo>
                  <a:pt x="14" y="53"/>
                </a:lnTo>
                <a:lnTo>
                  <a:pt x="13" y="54"/>
                </a:lnTo>
                <a:lnTo>
                  <a:pt x="11" y="55"/>
                </a:lnTo>
                <a:lnTo>
                  <a:pt x="14" y="53"/>
                </a:lnTo>
                <a:lnTo>
                  <a:pt x="13" y="53"/>
                </a:lnTo>
                <a:lnTo>
                  <a:pt x="13" y="53"/>
                </a:lnTo>
                <a:lnTo>
                  <a:pt x="11" y="54"/>
                </a:lnTo>
                <a:lnTo>
                  <a:pt x="10" y="55"/>
                </a:lnTo>
                <a:lnTo>
                  <a:pt x="10" y="55"/>
                </a:lnTo>
                <a:lnTo>
                  <a:pt x="10" y="56"/>
                </a:lnTo>
                <a:lnTo>
                  <a:pt x="13" y="56"/>
                </a:lnTo>
                <a:lnTo>
                  <a:pt x="13" y="54"/>
                </a:lnTo>
                <a:lnTo>
                  <a:pt x="11" y="55"/>
                </a:lnTo>
                <a:lnTo>
                  <a:pt x="10" y="56"/>
                </a:lnTo>
                <a:lnTo>
                  <a:pt x="13" y="54"/>
                </a:lnTo>
                <a:lnTo>
                  <a:pt x="11" y="54"/>
                </a:lnTo>
                <a:lnTo>
                  <a:pt x="11" y="54"/>
                </a:lnTo>
                <a:lnTo>
                  <a:pt x="10" y="55"/>
                </a:lnTo>
                <a:lnTo>
                  <a:pt x="9" y="56"/>
                </a:lnTo>
                <a:lnTo>
                  <a:pt x="9" y="56"/>
                </a:lnTo>
                <a:lnTo>
                  <a:pt x="9" y="58"/>
                </a:lnTo>
                <a:lnTo>
                  <a:pt x="9" y="62"/>
                </a:lnTo>
                <a:lnTo>
                  <a:pt x="9" y="63"/>
                </a:lnTo>
                <a:lnTo>
                  <a:pt x="11" y="63"/>
                </a:lnTo>
                <a:lnTo>
                  <a:pt x="11" y="60"/>
                </a:lnTo>
                <a:lnTo>
                  <a:pt x="10" y="62"/>
                </a:lnTo>
                <a:lnTo>
                  <a:pt x="9" y="63"/>
                </a:lnTo>
                <a:lnTo>
                  <a:pt x="11" y="60"/>
                </a:lnTo>
                <a:lnTo>
                  <a:pt x="10" y="60"/>
                </a:lnTo>
                <a:lnTo>
                  <a:pt x="10" y="60"/>
                </a:lnTo>
                <a:lnTo>
                  <a:pt x="9" y="62"/>
                </a:lnTo>
                <a:lnTo>
                  <a:pt x="7" y="63"/>
                </a:lnTo>
                <a:lnTo>
                  <a:pt x="7" y="63"/>
                </a:lnTo>
                <a:lnTo>
                  <a:pt x="7" y="64"/>
                </a:lnTo>
                <a:lnTo>
                  <a:pt x="10" y="64"/>
                </a:lnTo>
                <a:lnTo>
                  <a:pt x="10" y="62"/>
                </a:lnTo>
                <a:lnTo>
                  <a:pt x="9" y="63"/>
                </a:lnTo>
                <a:lnTo>
                  <a:pt x="7" y="64"/>
                </a:lnTo>
                <a:lnTo>
                  <a:pt x="10" y="62"/>
                </a:lnTo>
                <a:lnTo>
                  <a:pt x="9" y="62"/>
                </a:lnTo>
                <a:lnTo>
                  <a:pt x="9" y="62"/>
                </a:lnTo>
                <a:lnTo>
                  <a:pt x="7" y="63"/>
                </a:lnTo>
                <a:lnTo>
                  <a:pt x="6" y="64"/>
                </a:lnTo>
                <a:lnTo>
                  <a:pt x="6" y="64"/>
                </a:lnTo>
                <a:lnTo>
                  <a:pt x="6" y="68"/>
                </a:lnTo>
                <a:lnTo>
                  <a:pt x="6" y="69"/>
                </a:lnTo>
                <a:lnTo>
                  <a:pt x="9" y="69"/>
                </a:lnTo>
                <a:lnTo>
                  <a:pt x="9" y="67"/>
                </a:lnTo>
                <a:lnTo>
                  <a:pt x="7" y="68"/>
                </a:lnTo>
                <a:lnTo>
                  <a:pt x="6" y="69"/>
                </a:lnTo>
                <a:lnTo>
                  <a:pt x="9" y="67"/>
                </a:lnTo>
                <a:lnTo>
                  <a:pt x="7" y="67"/>
                </a:lnTo>
                <a:lnTo>
                  <a:pt x="7" y="67"/>
                </a:lnTo>
                <a:lnTo>
                  <a:pt x="6" y="68"/>
                </a:lnTo>
                <a:lnTo>
                  <a:pt x="5" y="69"/>
                </a:lnTo>
                <a:lnTo>
                  <a:pt x="5" y="69"/>
                </a:lnTo>
                <a:lnTo>
                  <a:pt x="5" y="71"/>
                </a:lnTo>
                <a:lnTo>
                  <a:pt x="5" y="73"/>
                </a:lnTo>
                <a:lnTo>
                  <a:pt x="7" y="73"/>
                </a:lnTo>
                <a:lnTo>
                  <a:pt x="7" y="71"/>
                </a:lnTo>
                <a:lnTo>
                  <a:pt x="6" y="72"/>
                </a:lnTo>
                <a:lnTo>
                  <a:pt x="5" y="73"/>
                </a:lnTo>
                <a:lnTo>
                  <a:pt x="7" y="71"/>
                </a:lnTo>
                <a:lnTo>
                  <a:pt x="6" y="71"/>
                </a:lnTo>
                <a:lnTo>
                  <a:pt x="6" y="71"/>
                </a:lnTo>
                <a:lnTo>
                  <a:pt x="5" y="72"/>
                </a:lnTo>
                <a:lnTo>
                  <a:pt x="4" y="73"/>
                </a:lnTo>
                <a:lnTo>
                  <a:pt x="4" y="73"/>
                </a:lnTo>
                <a:lnTo>
                  <a:pt x="4" y="74"/>
                </a:lnTo>
                <a:lnTo>
                  <a:pt x="6" y="74"/>
                </a:lnTo>
                <a:lnTo>
                  <a:pt x="6" y="72"/>
                </a:lnTo>
                <a:lnTo>
                  <a:pt x="5" y="73"/>
                </a:lnTo>
                <a:lnTo>
                  <a:pt x="4" y="74"/>
                </a:lnTo>
                <a:lnTo>
                  <a:pt x="6" y="72"/>
                </a:lnTo>
                <a:lnTo>
                  <a:pt x="5" y="72"/>
                </a:lnTo>
                <a:lnTo>
                  <a:pt x="5" y="72"/>
                </a:lnTo>
                <a:lnTo>
                  <a:pt x="4" y="73"/>
                </a:lnTo>
                <a:lnTo>
                  <a:pt x="2" y="74"/>
                </a:lnTo>
                <a:lnTo>
                  <a:pt x="2" y="74"/>
                </a:lnTo>
                <a:lnTo>
                  <a:pt x="2" y="76"/>
                </a:lnTo>
                <a:lnTo>
                  <a:pt x="2" y="78"/>
                </a:lnTo>
                <a:lnTo>
                  <a:pt x="2" y="80"/>
                </a:lnTo>
                <a:lnTo>
                  <a:pt x="5" y="80"/>
                </a:lnTo>
                <a:lnTo>
                  <a:pt x="4" y="78"/>
                </a:lnTo>
                <a:lnTo>
                  <a:pt x="2" y="80"/>
                </a:lnTo>
                <a:lnTo>
                  <a:pt x="2" y="80"/>
                </a:lnTo>
                <a:lnTo>
                  <a:pt x="1" y="81"/>
                </a:lnTo>
                <a:lnTo>
                  <a:pt x="1" y="81"/>
                </a:lnTo>
                <a:lnTo>
                  <a:pt x="1" y="82"/>
                </a:lnTo>
                <a:lnTo>
                  <a:pt x="4" y="82"/>
                </a:lnTo>
                <a:lnTo>
                  <a:pt x="4" y="80"/>
                </a:lnTo>
                <a:lnTo>
                  <a:pt x="2" y="81"/>
                </a:lnTo>
                <a:lnTo>
                  <a:pt x="1" y="82"/>
                </a:lnTo>
                <a:lnTo>
                  <a:pt x="4" y="80"/>
                </a:lnTo>
                <a:lnTo>
                  <a:pt x="2" y="80"/>
                </a:lnTo>
                <a:lnTo>
                  <a:pt x="2" y="80"/>
                </a:lnTo>
                <a:lnTo>
                  <a:pt x="1" y="81"/>
                </a:lnTo>
                <a:lnTo>
                  <a:pt x="0" y="82"/>
                </a:lnTo>
                <a:lnTo>
                  <a:pt x="0" y="82"/>
                </a:lnTo>
                <a:lnTo>
                  <a:pt x="0" y="87"/>
                </a:lnTo>
                <a:lnTo>
                  <a:pt x="0" y="96"/>
                </a:lnTo>
                <a:lnTo>
                  <a:pt x="0" y="100"/>
                </a:lnTo>
                <a:lnTo>
                  <a:pt x="0" y="100"/>
                </a:lnTo>
                <a:lnTo>
                  <a:pt x="1" y="101"/>
                </a:lnTo>
                <a:lnTo>
                  <a:pt x="2" y="103"/>
                </a:lnTo>
                <a:lnTo>
                  <a:pt x="2" y="103"/>
                </a:lnTo>
                <a:lnTo>
                  <a:pt x="4" y="103"/>
                </a:lnTo>
                <a:lnTo>
                  <a:pt x="4" y="100"/>
                </a:lnTo>
                <a:lnTo>
                  <a:pt x="1" y="100"/>
                </a:lnTo>
                <a:lnTo>
                  <a:pt x="2" y="101"/>
                </a:lnTo>
                <a:lnTo>
                  <a:pt x="4" y="103"/>
                </a:lnTo>
                <a:lnTo>
                  <a:pt x="1" y="100"/>
                </a:lnTo>
                <a:lnTo>
                  <a:pt x="1" y="103"/>
                </a:lnTo>
                <a:lnTo>
                  <a:pt x="1" y="103"/>
                </a:lnTo>
                <a:lnTo>
                  <a:pt x="2" y="104"/>
                </a:lnTo>
                <a:lnTo>
                  <a:pt x="4" y="105"/>
                </a:lnTo>
                <a:lnTo>
                  <a:pt x="4" y="105"/>
                </a:lnTo>
                <a:lnTo>
                  <a:pt x="5" y="105"/>
                </a:lnTo>
                <a:lnTo>
                  <a:pt x="5" y="103"/>
                </a:lnTo>
                <a:lnTo>
                  <a:pt x="2" y="103"/>
                </a:lnTo>
                <a:lnTo>
                  <a:pt x="4" y="104"/>
                </a:lnTo>
                <a:lnTo>
                  <a:pt x="5" y="105"/>
                </a:lnTo>
                <a:lnTo>
                  <a:pt x="2" y="103"/>
                </a:lnTo>
                <a:lnTo>
                  <a:pt x="2" y="104"/>
                </a:lnTo>
                <a:lnTo>
                  <a:pt x="2" y="107"/>
                </a:lnTo>
                <a:lnTo>
                  <a:pt x="2" y="108"/>
                </a:lnTo>
                <a:lnTo>
                  <a:pt x="2" y="108"/>
                </a:lnTo>
                <a:lnTo>
                  <a:pt x="4" y="110"/>
                </a:lnTo>
                <a:lnTo>
                  <a:pt x="5" y="112"/>
                </a:lnTo>
                <a:lnTo>
                  <a:pt x="6" y="113"/>
                </a:lnTo>
                <a:lnTo>
                  <a:pt x="7" y="110"/>
                </a:lnTo>
                <a:lnTo>
                  <a:pt x="5" y="110"/>
                </a:lnTo>
                <a:lnTo>
                  <a:pt x="5" y="110"/>
                </a:lnTo>
                <a:lnTo>
                  <a:pt x="5" y="113"/>
                </a:lnTo>
                <a:lnTo>
                  <a:pt x="5" y="114"/>
                </a:lnTo>
                <a:lnTo>
                  <a:pt x="5" y="114"/>
                </a:lnTo>
                <a:lnTo>
                  <a:pt x="6" y="116"/>
                </a:lnTo>
                <a:lnTo>
                  <a:pt x="7" y="117"/>
                </a:lnTo>
                <a:lnTo>
                  <a:pt x="7" y="117"/>
                </a:lnTo>
                <a:lnTo>
                  <a:pt x="9" y="117"/>
                </a:lnTo>
                <a:lnTo>
                  <a:pt x="9" y="114"/>
                </a:lnTo>
                <a:lnTo>
                  <a:pt x="6" y="114"/>
                </a:lnTo>
                <a:lnTo>
                  <a:pt x="7" y="116"/>
                </a:lnTo>
                <a:lnTo>
                  <a:pt x="9" y="117"/>
                </a:lnTo>
                <a:lnTo>
                  <a:pt x="6" y="114"/>
                </a:lnTo>
                <a:lnTo>
                  <a:pt x="6" y="117"/>
                </a:lnTo>
                <a:lnTo>
                  <a:pt x="6" y="119"/>
                </a:lnTo>
                <a:lnTo>
                  <a:pt x="6" y="119"/>
                </a:lnTo>
                <a:lnTo>
                  <a:pt x="7" y="121"/>
                </a:lnTo>
                <a:lnTo>
                  <a:pt x="9" y="122"/>
                </a:lnTo>
                <a:lnTo>
                  <a:pt x="9" y="122"/>
                </a:lnTo>
                <a:lnTo>
                  <a:pt x="10" y="122"/>
                </a:lnTo>
                <a:lnTo>
                  <a:pt x="10" y="119"/>
                </a:lnTo>
                <a:lnTo>
                  <a:pt x="7" y="119"/>
                </a:lnTo>
                <a:lnTo>
                  <a:pt x="9" y="121"/>
                </a:lnTo>
                <a:lnTo>
                  <a:pt x="10" y="122"/>
                </a:lnTo>
                <a:lnTo>
                  <a:pt x="7" y="119"/>
                </a:lnTo>
                <a:lnTo>
                  <a:pt x="7" y="122"/>
                </a:lnTo>
                <a:lnTo>
                  <a:pt x="7" y="123"/>
                </a:lnTo>
                <a:lnTo>
                  <a:pt x="7" y="123"/>
                </a:lnTo>
                <a:lnTo>
                  <a:pt x="9" y="124"/>
                </a:lnTo>
                <a:lnTo>
                  <a:pt x="10" y="126"/>
                </a:lnTo>
                <a:lnTo>
                  <a:pt x="10" y="126"/>
                </a:lnTo>
                <a:lnTo>
                  <a:pt x="11" y="126"/>
                </a:lnTo>
                <a:lnTo>
                  <a:pt x="11" y="123"/>
                </a:lnTo>
                <a:lnTo>
                  <a:pt x="9" y="123"/>
                </a:lnTo>
                <a:lnTo>
                  <a:pt x="10" y="124"/>
                </a:lnTo>
                <a:lnTo>
                  <a:pt x="11" y="126"/>
                </a:lnTo>
                <a:lnTo>
                  <a:pt x="9" y="123"/>
                </a:lnTo>
                <a:lnTo>
                  <a:pt x="9" y="124"/>
                </a:lnTo>
                <a:lnTo>
                  <a:pt x="9" y="126"/>
                </a:lnTo>
                <a:lnTo>
                  <a:pt x="9" y="128"/>
                </a:lnTo>
                <a:lnTo>
                  <a:pt x="9" y="130"/>
                </a:lnTo>
                <a:lnTo>
                  <a:pt x="9" y="131"/>
                </a:lnTo>
                <a:lnTo>
                  <a:pt x="9" y="131"/>
                </a:lnTo>
                <a:lnTo>
                  <a:pt x="10" y="132"/>
                </a:lnTo>
                <a:lnTo>
                  <a:pt x="11" y="133"/>
                </a:lnTo>
                <a:lnTo>
                  <a:pt x="11" y="133"/>
                </a:lnTo>
                <a:lnTo>
                  <a:pt x="13" y="133"/>
                </a:lnTo>
                <a:lnTo>
                  <a:pt x="13" y="131"/>
                </a:lnTo>
                <a:lnTo>
                  <a:pt x="10" y="131"/>
                </a:lnTo>
                <a:lnTo>
                  <a:pt x="11" y="132"/>
                </a:lnTo>
                <a:lnTo>
                  <a:pt x="13" y="133"/>
                </a:lnTo>
                <a:lnTo>
                  <a:pt x="10" y="131"/>
                </a:lnTo>
                <a:lnTo>
                  <a:pt x="10" y="132"/>
                </a:lnTo>
                <a:lnTo>
                  <a:pt x="10" y="135"/>
                </a:lnTo>
                <a:lnTo>
                  <a:pt x="10" y="135"/>
                </a:lnTo>
                <a:lnTo>
                  <a:pt x="11" y="136"/>
                </a:lnTo>
                <a:lnTo>
                  <a:pt x="13" y="137"/>
                </a:lnTo>
                <a:lnTo>
                  <a:pt x="13" y="137"/>
                </a:lnTo>
                <a:lnTo>
                  <a:pt x="14" y="137"/>
                </a:lnTo>
                <a:lnTo>
                  <a:pt x="14" y="135"/>
                </a:lnTo>
                <a:lnTo>
                  <a:pt x="11" y="135"/>
                </a:lnTo>
                <a:lnTo>
                  <a:pt x="13" y="136"/>
                </a:lnTo>
                <a:lnTo>
                  <a:pt x="14" y="137"/>
                </a:lnTo>
                <a:lnTo>
                  <a:pt x="11" y="135"/>
                </a:lnTo>
                <a:lnTo>
                  <a:pt x="11" y="145"/>
                </a:lnTo>
                <a:lnTo>
                  <a:pt x="14" y="145"/>
                </a:lnTo>
                <a:lnTo>
                  <a:pt x="14" y="142"/>
                </a:lnTo>
                <a:lnTo>
                  <a:pt x="13" y="144"/>
                </a:lnTo>
                <a:lnTo>
                  <a:pt x="11" y="145"/>
                </a:lnTo>
                <a:lnTo>
                  <a:pt x="14" y="142"/>
                </a:lnTo>
                <a:lnTo>
                  <a:pt x="13" y="142"/>
                </a:lnTo>
                <a:lnTo>
                  <a:pt x="13" y="142"/>
                </a:lnTo>
                <a:lnTo>
                  <a:pt x="11" y="144"/>
                </a:lnTo>
                <a:lnTo>
                  <a:pt x="10" y="145"/>
                </a:lnTo>
                <a:lnTo>
                  <a:pt x="10" y="145"/>
                </a:lnTo>
                <a:lnTo>
                  <a:pt x="10" y="146"/>
                </a:lnTo>
                <a:lnTo>
                  <a:pt x="10" y="148"/>
                </a:lnTo>
                <a:lnTo>
                  <a:pt x="13" y="148"/>
                </a:lnTo>
                <a:lnTo>
                  <a:pt x="13" y="145"/>
                </a:lnTo>
                <a:lnTo>
                  <a:pt x="11" y="146"/>
                </a:lnTo>
                <a:lnTo>
                  <a:pt x="10" y="148"/>
                </a:lnTo>
                <a:lnTo>
                  <a:pt x="13" y="145"/>
                </a:lnTo>
                <a:lnTo>
                  <a:pt x="10" y="145"/>
                </a:lnTo>
                <a:lnTo>
                  <a:pt x="10" y="145"/>
                </a:lnTo>
                <a:lnTo>
                  <a:pt x="9" y="146"/>
                </a:lnTo>
                <a:lnTo>
                  <a:pt x="7" y="148"/>
                </a:lnTo>
                <a:lnTo>
                  <a:pt x="7" y="148"/>
                </a:lnTo>
                <a:lnTo>
                  <a:pt x="7" y="149"/>
                </a:lnTo>
                <a:lnTo>
                  <a:pt x="7" y="149"/>
                </a:lnTo>
                <a:lnTo>
                  <a:pt x="9" y="150"/>
                </a:lnTo>
                <a:lnTo>
                  <a:pt x="10" y="151"/>
                </a:lnTo>
                <a:lnTo>
                  <a:pt x="10" y="151"/>
                </a:lnTo>
                <a:lnTo>
                  <a:pt x="11" y="151"/>
                </a:lnTo>
                <a:lnTo>
                  <a:pt x="11" y="146"/>
                </a:lnTo>
                <a:lnTo>
                  <a:pt x="10" y="146"/>
                </a:lnTo>
                <a:lnTo>
                  <a:pt x="13" y="149"/>
                </a:lnTo>
                <a:lnTo>
                  <a:pt x="11" y="148"/>
                </a:lnTo>
                <a:lnTo>
                  <a:pt x="10" y="146"/>
                </a:lnTo>
                <a:lnTo>
                  <a:pt x="10" y="149"/>
                </a:lnTo>
                <a:lnTo>
                  <a:pt x="13" y="149"/>
                </a:lnTo>
                <a:lnTo>
                  <a:pt x="13" y="148"/>
                </a:lnTo>
                <a:lnTo>
                  <a:pt x="10" y="150"/>
                </a:lnTo>
                <a:lnTo>
                  <a:pt x="11" y="149"/>
                </a:lnTo>
                <a:lnTo>
                  <a:pt x="13" y="148"/>
                </a:lnTo>
                <a:lnTo>
                  <a:pt x="10" y="148"/>
                </a:lnTo>
                <a:lnTo>
                  <a:pt x="10" y="150"/>
                </a:lnTo>
                <a:lnTo>
                  <a:pt x="13" y="150"/>
                </a:lnTo>
                <a:lnTo>
                  <a:pt x="13" y="150"/>
                </a:lnTo>
                <a:lnTo>
                  <a:pt x="14" y="149"/>
                </a:lnTo>
                <a:lnTo>
                  <a:pt x="15" y="148"/>
                </a:lnTo>
                <a:lnTo>
                  <a:pt x="15" y="148"/>
                </a:lnTo>
                <a:lnTo>
                  <a:pt x="15" y="146"/>
                </a:lnTo>
                <a:lnTo>
                  <a:pt x="15" y="145"/>
                </a:lnTo>
                <a:lnTo>
                  <a:pt x="13" y="148"/>
                </a:lnTo>
                <a:lnTo>
                  <a:pt x="14" y="146"/>
                </a:lnTo>
                <a:lnTo>
                  <a:pt x="15" y="145"/>
                </a:lnTo>
                <a:lnTo>
                  <a:pt x="13" y="145"/>
                </a:lnTo>
                <a:lnTo>
                  <a:pt x="13" y="148"/>
                </a:lnTo>
                <a:lnTo>
                  <a:pt x="14" y="148"/>
                </a:lnTo>
                <a:lnTo>
                  <a:pt x="14" y="148"/>
                </a:lnTo>
                <a:lnTo>
                  <a:pt x="15" y="146"/>
                </a:lnTo>
                <a:lnTo>
                  <a:pt x="16" y="145"/>
                </a:lnTo>
                <a:lnTo>
                  <a:pt x="16" y="145"/>
                </a:lnTo>
                <a:lnTo>
                  <a:pt x="16" y="135"/>
                </a:lnTo>
                <a:lnTo>
                  <a:pt x="16" y="135"/>
                </a:lnTo>
                <a:lnTo>
                  <a:pt x="15" y="133"/>
                </a:lnTo>
                <a:lnTo>
                  <a:pt x="14" y="132"/>
                </a:lnTo>
                <a:lnTo>
                  <a:pt x="14" y="132"/>
                </a:lnTo>
                <a:lnTo>
                  <a:pt x="13" y="132"/>
                </a:lnTo>
                <a:lnTo>
                  <a:pt x="15" y="135"/>
                </a:lnTo>
                <a:lnTo>
                  <a:pt x="14" y="133"/>
                </a:lnTo>
                <a:lnTo>
                  <a:pt x="13" y="132"/>
                </a:lnTo>
                <a:lnTo>
                  <a:pt x="13" y="135"/>
                </a:lnTo>
                <a:lnTo>
                  <a:pt x="15" y="135"/>
                </a:lnTo>
                <a:lnTo>
                  <a:pt x="15" y="132"/>
                </a:lnTo>
                <a:lnTo>
                  <a:pt x="15" y="131"/>
                </a:lnTo>
                <a:lnTo>
                  <a:pt x="15" y="131"/>
                </a:lnTo>
                <a:lnTo>
                  <a:pt x="14" y="130"/>
                </a:lnTo>
                <a:lnTo>
                  <a:pt x="13" y="128"/>
                </a:lnTo>
                <a:lnTo>
                  <a:pt x="13" y="128"/>
                </a:lnTo>
                <a:lnTo>
                  <a:pt x="11" y="128"/>
                </a:lnTo>
                <a:lnTo>
                  <a:pt x="14" y="131"/>
                </a:lnTo>
                <a:lnTo>
                  <a:pt x="13" y="130"/>
                </a:lnTo>
                <a:lnTo>
                  <a:pt x="11" y="128"/>
                </a:lnTo>
                <a:lnTo>
                  <a:pt x="11" y="131"/>
                </a:lnTo>
                <a:lnTo>
                  <a:pt x="14" y="131"/>
                </a:lnTo>
                <a:lnTo>
                  <a:pt x="14" y="130"/>
                </a:lnTo>
                <a:lnTo>
                  <a:pt x="14" y="128"/>
                </a:lnTo>
                <a:lnTo>
                  <a:pt x="14" y="126"/>
                </a:lnTo>
                <a:lnTo>
                  <a:pt x="14" y="124"/>
                </a:lnTo>
                <a:lnTo>
                  <a:pt x="14" y="123"/>
                </a:lnTo>
                <a:lnTo>
                  <a:pt x="14" y="123"/>
                </a:lnTo>
                <a:lnTo>
                  <a:pt x="13" y="122"/>
                </a:lnTo>
                <a:lnTo>
                  <a:pt x="11" y="121"/>
                </a:lnTo>
                <a:lnTo>
                  <a:pt x="11" y="121"/>
                </a:lnTo>
                <a:lnTo>
                  <a:pt x="10" y="121"/>
                </a:lnTo>
                <a:lnTo>
                  <a:pt x="13" y="123"/>
                </a:lnTo>
                <a:lnTo>
                  <a:pt x="11" y="122"/>
                </a:lnTo>
                <a:lnTo>
                  <a:pt x="10" y="121"/>
                </a:lnTo>
                <a:lnTo>
                  <a:pt x="10" y="123"/>
                </a:lnTo>
                <a:lnTo>
                  <a:pt x="13" y="123"/>
                </a:lnTo>
                <a:lnTo>
                  <a:pt x="13" y="122"/>
                </a:lnTo>
                <a:lnTo>
                  <a:pt x="13" y="119"/>
                </a:lnTo>
                <a:lnTo>
                  <a:pt x="13" y="119"/>
                </a:lnTo>
                <a:lnTo>
                  <a:pt x="11" y="118"/>
                </a:lnTo>
                <a:lnTo>
                  <a:pt x="10" y="117"/>
                </a:lnTo>
                <a:lnTo>
                  <a:pt x="10" y="117"/>
                </a:lnTo>
                <a:lnTo>
                  <a:pt x="9" y="117"/>
                </a:lnTo>
                <a:lnTo>
                  <a:pt x="11" y="119"/>
                </a:lnTo>
                <a:lnTo>
                  <a:pt x="10" y="118"/>
                </a:lnTo>
                <a:lnTo>
                  <a:pt x="9" y="117"/>
                </a:lnTo>
                <a:lnTo>
                  <a:pt x="9" y="119"/>
                </a:lnTo>
                <a:lnTo>
                  <a:pt x="11" y="119"/>
                </a:lnTo>
                <a:lnTo>
                  <a:pt x="11" y="117"/>
                </a:lnTo>
                <a:lnTo>
                  <a:pt x="11" y="114"/>
                </a:lnTo>
                <a:lnTo>
                  <a:pt x="11" y="114"/>
                </a:lnTo>
                <a:lnTo>
                  <a:pt x="10" y="113"/>
                </a:lnTo>
                <a:lnTo>
                  <a:pt x="9" y="112"/>
                </a:lnTo>
                <a:lnTo>
                  <a:pt x="9" y="112"/>
                </a:lnTo>
                <a:lnTo>
                  <a:pt x="7" y="112"/>
                </a:lnTo>
                <a:lnTo>
                  <a:pt x="10" y="114"/>
                </a:lnTo>
                <a:lnTo>
                  <a:pt x="9" y="113"/>
                </a:lnTo>
                <a:lnTo>
                  <a:pt x="7" y="112"/>
                </a:lnTo>
                <a:lnTo>
                  <a:pt x="7" y="114"/>
                </a:lnTo>
                <a:lnTo>
                  <a:pt x="10" y="114"/>
                </a:lnTo>
                <a:lnTo>
                  <a:pt x="10" y="113"/>
                </a:lnTo>
                <a:lnTo>
                  <a:pt x="10" y="110"/>
                </a:lnTo>
                <a:lnTo>
                  <a:pt x="10" y="110"/>
                </a:lnTo>
                <a:lnTo>
                  <a:pt x="10" y="109"/>
                </a:lnTo>
                <a:lnTo>
                  <a:pt x="9" y="108"/>
                </a:lnTo>
                <a:lnTo>
                  <a:pt x="7" y="107"/>
                </a:lnTo>
                <a:lnTo>
                  <a:pt x="7" y="108"/>
                </a:lnTo>
                <a:lnTo>
                  <a:pt x="5" y="108"/>
                </a:lnTo>
                <a:lnTo>
                  <a:pt x="7" y="108"/>
                </a:lnTo>
                <a:lnTo>
                  <a:pt x="7" y="107"/>
                </a:lnTo>
                <a:lnTo>
                  <a:pt x="7" y="104"/>
                </a:lnTo>
                <a:lnTo>
                  <a:pt x="7" y="103"/>
                </a:lnTo>
                <a:lnTo>
                  <a:pt x="7" y="103"/>
                </a:lnTo>
                <a:lnTo>
                  <a:pt x="6" y="101"/>
                </a:lnTo>
                <a:lnTo>
                  <a:pt x="5" y="100"/>
                </a:lnTo>
                <a:lnTo>
                  <a:pt x="5" y="100"/>
                </a:lnTo>
                <a:lnTo>
                  <a:pt x="4" y="100"/>
                </a:lnTo>
                <a:lnTo>
                  <a:pt x="6" y="103"/>
                </a:lnTo>
                <a:lnTo>
                  <a:pt x="5" y="101"/>
                </a:lnTo>
                <a:lnTo>
                  <a:pt x="4" y="100"/>
                </a:lnTo>
                <a:lnTo>
                  <a:pt x="4" y="103"/>
                </a:lnTo>
                <a:lnTo>
                  <a:pt x="6" y="103"/>
                </a:lnTo>
                <a:lnTo>
                  <a:pt x="6" y="100"/>
                </a:lnTo>
                <a:lnTo>
                  <a:pt x="6" y="100"/>
                </a:lnTo>
                <a:lnTo>
                  <a:pt x="5" y="99"/>
                </a:lnTo>
                <a:lnTo>
                  <a:pt x="4" y="98"/>
                </a:lnTo>
                <a:lnTo>
                  <a:pt x="4" y="98"/>
                </a:lnTo>
                <a:lnTo>
                  <a:pt x="2" y="98"/>
                </a:lnTo>
                <a:lnTo>
                  <a:pt x="5" y="100"/>
                </a:lnTo>
                <a:lnTo>
                  <a:pt x="4" y="99"/>
                </a:lnTo>
                <a:lnTo>
                  <a:pt x="2" y="98"/>
                </a:lnTo>
                <a:lnTo>
                  <a:pt x="2" y="100"/>
                </a:lnTo>
                <a:lnTo>
                  <a:pt x="5" y="100"/>
                </a:lnTo>
                <a:lnTo>
                  <a:pt x="5" y="96"/>
                </a:lnTo>
                <a:lnTo>
                  <a:pt x="5" y="87"/>
                </a:lnTo>
                <a:lnTo>
                  <a:pt x="5" y="82"/>
                </a:lnTo>
                <a:lnTo>
                  <a:pt x="2" y="85"/>
                </a:lnTo>
                <a:lnTo>
                  <a:pt x="4" y="83"/>
                </a:lnTo>
                <a:lnTo>
                  <a:pt x="5" y="82"/>
                </a:lnTo>
                <a:lnTo>
                  <a:pt x="2" y="82"/>
                </a:lnTo>
                <a:lnTo>
                  <a:pt x="2" y="85"/>
                </a:lnTo>
                <a:lnTo>
                  <a:pt x="4" y="85"/>
                </a:lnTo>
                <a:lnTo>
                  <a:pt x="4" y="85"/>
                </a:lnTo>
                <a:lnTo>
                  <a:pt x="5" y="83"/>
                </a:lnTo>
                <a:lnTo>
                  <a:pt x="6" y="82"/>
                </a:lnTo>
                <a:lnTo>
                  <a:pt x="6" y="82"/>
                </a:lnTo>
                <a:lnTo>
                  <a:pt x="6" y="81"/>
                </a:lnTo>
                <a:lnTo>
                  <a:pt x="4" y="81"/>
                </a:lnTo>
                <a:lnTo>
                  <a:pt x="6" y="83"/>
                </a:lnTo>
                <a:lnTo>
                  <a:pt x="7" y="82"/>
                </a:lnTo>
                <a:lnTo>
                  <a:pt x="6" y="81"/>
                </a:lnTo>
                <a:lnTo>
                  <a:pt x="7" y="80"/>
                </a:lnTo>
                <a:lnTo>
                  <a:pt x="7" y="80"/>
                </a:lnTo>
                <a:lnTo>
                  <a:pt x="7" y="78"/>
                </a:lnTo>
                <a:lnTo>
                  <a:pt x="7" y="76"/>
                </a:lnTo>
                <a:lnTo>
                  <a:pt x="7" y="74"/>
                </a:lnTo>
                <a:lnTo>
                  <a:pt x="5" y="77"/>
                </a:lnTo>
                <a:lnTo>
                  <a:pt x="6" y="76"/>
                </a:lnTo>
                <a:lnTo>
                  <a:pt x="7" y="74"/>
                </a:lnTo>
                <a:lnTo>
                  <a:pt x="5" y="74"/>
                </a:lnTo>
                <a:lnTo>
                  <a:pt x="5" y="77"/>
                </a:lnTo>
                <a:lnTo>
                  <a:pt x="6" y="77"/>
                </a:lnTo>
                <a:lnTo>
                  <a:pt x="6" y="77"/>
                </a:lnTo>
                <a:lnTo>
                  <a:pt x="7" y="76"/>
                </a:lnTo>
                <a:lnTo>
                  <a:pt x="9" y="74"/>
                </a:lnTo>
                <a:lnTo>
                  <a:pt x="9" y="74"/>
                </a:lnTo>
                <a:lnTo>
                  <a:pt x="9" y="73"/>
                </a:lnTo>
                <a:lnTo>
                  <a:pt x="6" y="76"/>
                </a:lnTo>
                <a:lnTo>
                  <a:pt x="7" y="74"/>
                </a:lnTo>
                <a:lnTo>
                  <a:pt x="9" y="73"/>
                </a:lnTo>
                <a:lnTo>
                  <a:pt x="6" y="73"/>
                </a:lnTo>
                <a:lnTo>
                  <a:pt x="6" y="76"/>
                </a:lnTo>
                <a:lnTo>
                  <a:pt x="7" y="76"/>
                </a:lnTo>
                <a:lnTo>
                  <a:pt x="7" y="76"/>
                </a:lnTo>
                <a:lnTo>
                  <a:pt x="9" y="74"/>
                </a:lnTo>
                <a:lnTo>
                  <a:pt x="10" y="73"/>
                </a:lnTo>
                <a:lnTo>
                  <a:pt x="10" y="73"/>
                </a:lnTo>
                <a:lnTo>
                  <a:pt x="10" y="71"/>
                </a:lnTo>
                <a:lnTo>
                  <a:pt x="10" y="69"/>
                </a:lnTo>
                <a:lnTo>
                  <a:pt x="7" y="72"/>
                </a:lnTo>
                <a:lnTo>
                  <a:pt x="9" y="71"/>
                </a:lnTo>
                <a:lnTo>
                  <a:pt x="10" y="69"/>
                </a:lnTo>
                <a:lnTo>
                  <a:pt x="7" y="69"/>
                </a:lnTo>
                <a:lnTo>
                  <a:pt x="7" y="72"/>
                </a:lnTo>
                <a:lnTo>
                  <a:pt x="9" y="72"/>
                </a:lnTo>
                <a:lnTo>
                  <a:pt x="9" y="72"/>
                </a:lnTo>
                <a:lnTo>
                  <a:pt x="10" y="71"/>
                </a:lnTo>
                <a:lnTo>
                  <a:pt x="11" y="69"/>
                </a:lnTo>
                <a:lnTo>
                  <a:pt x="11" y="69"/>
                </a:lnTo>
                <a:lnTo>
                  <a:pt x="11" y="68"/>
                </a:lnTo>
                <a:lnTo>
                  <a:pt x="11" y="64"/>
                </a:lnTo>
                <a:lnTo>
                  <a:pt x="9" y="67"/>
                </a:lnTo>
                <a:lnTo>
                  <a:pt x="10" y="65"/>
                </a:lnTo>
                <a:lnTo>
                  <a:pt x="11" y="64"/>
                </a:lnTo>
                <a:lnTo>
                  <a:pt x="9" y="64"/>
                </a:lnTo>
                <a:lnTo>
                  <a:pt x="9" y="67"/>
                </a:lnTo>
                <a:lnTo>
                  <a:pt x="10" y="67"/>
                </a:lnTo>
                <a:lnTo>
                  <a:pt x="10" y="67"/>
                </a:lnTo>
                <a:lnTo>
                  <a:pt x="11" y="65"/>
                </a:lnTo>
                <a:lnTo>
                  <a:pt x="13" y="64"/>
                </a:lnTo>
                <a:lnTo>
                  <a:pt x="13" y="64"/>
                </a:lnTo>
                <a:lnTo>
                  <a:pt x="13" y="63"/>
                </a:lnTo>
                <a:lnTo>
                  <a:pt x="10" y="65"/>
                </a:lnTo>
                <a:lnTo>
                  <a:pt x="11" y="64"/>
                </a:lnTo>
                <a:lnTo>
                  <a:pt x="13" y="63"/>
                </a:lnTo>
                <a:lnTo>
                  <a:pt x="10" y="63"/>
                </a:lnTo>
                <a:lnTo>
                  <a:pt x="10" y="65"/>
                </a:lnTo>
                <a:lnTo>
                  <a:pt x="11" y="65"/>
                </a:lnTo>
                <a:lnTo>
                  <a:pt x="11" y="65"/>
                </a:lnTo>
                <a:lnTo>
                  <a:pt x="13" y="64"/>
                </a:lnTo>
                <a:lnTo>
                  <a:pt x="14" y="63"/>
                </a:lnTo>
                <a:lnTo>
                  <a:pt x="14" y="63"/>
                </a:lnTo>
                <a:lnTo>
                  <a:pt x="14" y="62"/>
                </a:lnTo>
                <a:lnTo>
                  <a:pt x="14" y="58"/>
                </a:lnTo>
                <a:lnTo>
                  <a:pt x="14" y="56"/>
                </a:lnTo>
                <a:lnTo>
                  <a:pt x="11" y="59"/>
                </a:lnTo>
                <a:lnTo>
                  <a:pt x="13" y="58"/>
                </a:lnTo>
                <a:lnTo>
                  <a:pt x="14" y="56"/>
                </a:lnTo>
                <a:lnTo>
                  <a:pt x="11" y="56"/>
                </a:lnTo>
                <a:lnTo>
                  <a:pt x="11" y="59"/>
                </a:lnTo>
                <a:lnTo>
                  <a:pt x="13" y="59"/>
                </a:lnTo>
                <a:lnTo>
                  <a:pt x="13" y="59"/>
                </a:lnTo>
                <a:lnTo>
                  <a:pt x="14" y="58"/>
                </a:lnTo>
                <a:lnTo>
                  <a:pt x="15" y="56"/>
                </a:lnTo>
                <a:lnTo>
                  <a:pt x="15" y="56"/>
                </a:lnTo>
                <a:lnTo>
                  <a:pt x="15" y="55"/>
                </a:lnTo>
                <a:lnTo>
                  <a:pt x="13" y="58"/>
                </a:lnTo>
                <a:lnTo>
                  <a:pt x="14" y="56"/>
                </a:lnTo>
                <a:lnTo>
                  <a:pt x="15" y="55"/>
                </a:lnTo>
                <a:lnTo>
                  <a:pt x="13" y="55"/>
                </a:lnTo>
                <a:lnTo>
                  <a:pt x="13" y="58"/>
                </a:lnTo>
                <a:lnTo>
                  <a:pt x="14" y="58"/>
                </a:lnTo>
                <a:lnTo>
                  <a:pt x="14" y="58"/>
                </a:lnTo>
                <a:lnTo>
                  <a:pt x="15" y="56"/>
                </a:lnTo>
                <a:lnTo>
                  <a:pt x="16" y="55"/>
                </a:lnTo>
                <a:lnTo>
                  <a:pt x="16" y="55"/>
                </a:lnTo>
                <a:lnTo>
                  <a:pt x="16" y="53"/>
                </a:lnTo>
                <a:lnTo>
                  <a:pt x="14" y="55"/>
                </a:lnTo>
                <a:lnTo>
                  <a:pt x="15" y="54"/>
                </a:lnTo>
                <a:lnTo>
                  <a:pt x="16" y="53"/>
                </a:lnTo>
                <a:lnTo>
                  <a:pt x="14" y="53"/>
                </a:lnTo>
                <a:lnTo>
                  <a:pt x="14" y="55"/>
                </a:lnTo>
                <a:lnTo>
                  <a:pt x="15" y="55"/>
                </a:lnTo>
                <a:lnTo>
                  <a:pt x="15" y="55"/>
                </a:lnTo>
                <a:lnTo>
                  <a:pt x="16" y="54"/>
                </a:lnTo>
                <a:lnTo>
                  <a:pt x="18" y="53"/>
                </a:lnTo>
                <a:lnTo>
                  <a:pt x="18" y="53"/>
                </a:lnTo>
                <a:lnTo>
                  <a:pt x="18" y="51"/>
                </a:lnTo>
                <a:lnTo>
                  <a:pt x="18" y="49"/>
                </a:lnTo>
                <a:lnTo>
                  <a:pt x="15" y="51"/>
                </a:lnTo>
                <a:lnTo>
                  <a:pt x="16" y="50"/>
                </a:lnTo>
                <a:lnTo>
                  <a:pt x="18" y="49"/>
                </a:lnTo>
                <a:lnTo>
                  <a:pt x="15" y="49"/>
                </a:lnTo>
                <a:lnTo>
                  <a:pt x="15" y="51"/>
                </a:lnTo>
                <a:lnTo>
                  <a:pt x="16" y="51"/>
                </a:lnTo>
                <a:lnTo>
                  <a:pt x="16" y="51"/>
                </a:lnTo>
                <a:lnTo>
                  <a:pt x="18" y="50"/>
                </a:lnTo>
                <a:lnTo>
                  <a:pt x="19" y="49"/>
                </a:lnTo>
                <a:lnTo>
                  <a:pt x="19" y="49"/>
                </a:lnTo>
                <a:lnTo>
                  <a:pt x="19" y="47"/>
                </a:lnTo>
                <a:lnTo>
                  <a:pt x="16" y="50"/>
                </a:lnTo>
                <a:lnTo>
                  <a:pt x="18" y="49"/>
                </a:lnTo>
                <a:lnTo>
                  <a:pt x="19" y="47"/>
                </a:lnTo>
                <a:lnTo>
                  <a:pt x="16" y="47"/>
                </a:lnTo>
                <a:lnTo>
                  <a:pt x="16" y="50"/>
                </a:lnTo>
                <a:lnTo>
                  <a:pt x="18" y="50"/>
                </a:lnTo>
                <a:lnTo>
                  <a:pt x="18" y="50"/>
                </a:lnTo>
                <a:lnTo>
                  <a:pt x="19" y="49"/>
                </a:lnTo>
                <a:lnTo>
                  <a:pt x="20" y="47"/>
                </a:lnTo>
                <a:lnTo>
                  <a:pt x="20" y="47"/>
                </a:lnTo>
                <a:lnTo>
                  <a:pt x="20" y="46"/>
                </a:lnTo>
                <a:lnTo>
                  <a:pt x="20" y="44"/>
                </a:lnTo>
                <a:lnTo>
                  <a:pt x="20" y="42"/>
                </a:lnTo>
                <a:lnTo>
                  <a:pt x="18" y="45"/>
                </a:lnTo>
                <a:lnTo>
                  <a:pt x="19" y="44"/>
                </a:lnTo>
                <a:lnTo>
                  <a:pt x="20" y="42"/>
                </a:lnTo>
                <a:lnTo>
                  <a:pt x="18" y="42"/>
                </a:lnTo>
                <a:lnTo>
                  <a:pt x="18" y="45"/>
                </a:lnTo>
                <a:lnTo>
                  <a:pt x="19" y="45"/>
                </a:lnTo>
                <a:lnTo>
                  <a:pt x="19" y="45"/>
                </a:lnTo>
                <a:lnTo>
                  <a:pt x="20" y="44"/>
                </a:lnTo>
                <a:lnTo>
                  <a:pt x="21" y="42"/>
                </a:lnTo>
                <a:lnTo>
                  <a:pt x="21" y="42"/>
                </a:lnTo>
                <a:lnTo>
                  <a:pt x="21" y="41"/>
                </a:lnTo>
                <a:lnTo>
                  <a:pt x="19" y="44"/>
                </a:lnTo>
                <a:lnTo>
                  <a:pt x="20" y="42"/>
                </a:lnTo>
                <a:lnTo>
                  <a:pt x="21" y="41"/>
                </a:lnTo>
                <a:lnTo>
                  <a:pt x="19" y="41"/>
                </a:lnTo>
                <a:lnTo>
                  <a:pt x="19" y="44"/>
                </a:lnTo>
                <a:lnTo>
                  <a:pt x="20" y="44"/>
                </a:lnTo>
                <a:lnTo>
                  <a:pt x="20" y="44"/>
                </a:lnTo>
                <a:lnTo>
                  <a:pt x="21" y="42"/>
                </a:lnTo>
                <a:lnTo>
                  <a:pt x="23" y="41"/>
                </a:lnTo>
                <a:lnTo>
                  <a:pt x="23" y="41"/>
                </a:lnTo>
                <a:lnTo>
                  <a:pt x="23" y="38"/>
                </a:lnTo>
                <a:lnTo>
                  <a:pt x="23" y="37"/>
                </a:lnTo>
                <a:lnTo>
                  <a:pt x="20" y="37"/>
                </a:lnTo>
                <a:lnTo>
                  <a:pt x="23" y="40"/>
                </a:lnTo>
                <a:lnTo>
                  <a:pt x="24" y="38"/>
                </a:lnTo>
                <a:lnTo>
                  <a:pt x="23" y="37"/>
                </a:lnTo>
                <a:lnTo>
                  <a:pt x="24" y="36"/>
                </a:lnTo>
                <a:lnTo>
                  <a:pt x="24" y="36"/>
                </a:lnTo>
                <a:lnTo>
                  <a:pt x="24" y="32"/>
                </a:lnTo>
                <a:lnTo>
                  <a:pt x="21" y="32"/>
                </a:lnTo>
                <a:lnTo>
                  <a:pt x="24" y="35"/>
                </a:lnTo>
                <a:lnTo>
                  <a:pt x="25" y="33"/>
                </a:lnTo>
                <a:lnTo>
                  <a:pt x="23" y="31"/>
                </a:lnTo>
                <a:lnTo>
                  <a:pt x="23" y="33"/>
                </a:lnTo>
                <a:lnTo>
                  <a:pt x="24" y="33"/>
                </a:lnTo>
                <a:lnTo>
                  <a:pt x="24" y="33"/>
                </a:lnTo>
                <a:lnTo>
                  <a:pt x="25" y="32"/>
                </a:lnTo>
                <a:lnTo>
                  <a:pt x="27" y="31"/>
                </a:lnTo>
                <a:lnTo>
                  <a:pt x="27" y="31"/>
                </a:lnTo>
                <a:lnTo>
                  <a:pt x="27" y="28"/>
                </a:lnTo>
                <a:lnTo>
                  <a:pt x="27" y="27"/>
                </a:lnTo>
                <a:lnTo>
                  <a:pt x="24" y="30"/>
                </a:lnTo>
                <a:lnTo>
                  <a:pt x="25" y="28"/>
                </a:lnTo>
                <a:lnTo>
                  <a:pt x="27" y="27"/>
                </a:lnTo>
                <a:lnTo>
                  <a:pt x="24" y="27"/>
                </a:lnTo>
                <a:lnTo>
                  <a:pt x="24" y="30"/>
                </a:lnTo>
                <a:lnTo>
                  <a:pt x="25" y="30"/>
                </a:lnTo>
                <a:lnTo>
                  <a:pt x="25" y="30"/>
                </a:lnTo>
                <a:lnTo>
                  <a:pt x="27" y="28"/>
                </a:lnTo>
                <a:lnTo>
                  <a:pt x="28" y="27"/>
                </a:lnTo>
                <a:lnTo>
                  <a:pt x="28" y="27"/>
                </a:lnTo>
                <a:lnTo>
                  <a:pt x="28" y="26"/>
                </a:lnTo>
                <a:lnTo>
                  <a:pt x="28" y="22"/>
                </a:lnTo>
                <a:lnTo>
                  <a:pt x="25" y="24"/>
                </a:lnTo>
                <a:lnTo>
                  <a:pt x="27" y="23"/>
                </a:lnTo>
                <a:lnTo>
                  <a:pt x="28" y="22"/>
                </a:lnTo>
                <a:lnTo>
                  <a:pt x="25" y="22"/>
                </a:lnTo>
                <a:lnTo>
                  <a:pt x="25" y="24"/>
                </a:lnTo>
                <a:lnTo>
                  <a:pt x="27" y="24"/>
                </a:lnTo>
                <a:lnTo>
                  <a:pt x="27" y="24"/>
                </a:lnTo>
                <a:lnTo>
                  <a:pt x="28" y="23"/>
                </a:lnTo>
                <a:lnTo>
                  <a:pt x="29" y="22"/>
                </a:lnTo>
                <a:lnTo>
                  <a:pt x="29" y="22"/>
                </a:lnTo>
                <a:lnTo>
                  <a:pt x="29" y="19"/>
                </a:lnTo>
                <a:lnTo>
                  <a:pt x="27" y="22"/>
                </a:lnTo>
                <a:lnTo>
                  <a:pt x="28" y="21"/>
                </a:lnTo>
                <a:lnTo>
                  <a:pt x="29" y="19"/>
                </a:lnTo>
                <a:lnTo>
                  <a:pt x="27" y="19"/>
                </a:lnTo>
                <a:lnTo>
                  <a:pt x="27" y="22"/>
                </a:lnTo>
                <a:lnTo>
                  <a:pt x="28" y="22"/>
                </a:lnTo>
                <a:lnTo>
                  <a:pt x="28" y="22"/>
                </a:lnTo>
                <a:lnTo>
                  <a:pt x="29" y="21"/>
                </a:lnTo>
                <a:lnTo>
                  <a:pt x="30" y="19"/>
                </a:lnTo>
                <a:lnTo>
                  <a:pt x="30" y="19"/>
                </a:lnTo>
                <a:lnTo>
                  <a:pt x="30" y="17"/>
                </a:lnTo>
                <a:lnTo>
                  <a:pt x="30" y="13"/>
                </a:lnTo>
                <a:lnTo>
                  <a:pt x="30" y="12"/>
                </a:lnTo>
                <a:lnTo>
                  <a:pt x="28" y="14"/>
                </a:lnTo>
                <a:lnTo>
                  <a:pt x="29" y="13"/>
                </a:lnTo>
                <a:lnTo>
                  <a:pt x="30" y="12"/>
                </a:lnTo>
                <a:lnTo>
                  <a:pt x="28" y="12"/>
                </a:lnTo>
                <a:lnTo>
                  <a:pt x="28" y="14"/>
                </a:lnTo>
                <a:lnTo>
                  <a:pt x="29" y="14"/>
                </a:lnTo>
                <a:lnTo>
                  <a:pt x="29" y="14"/>
                </a:lnTo>
                <a:lnTo>
                  <a:pt x="30" y="13"/>
                </a:lnTo>
                <a:lnTo>
                  <a:pt x="32" y="12"/>
                </a:lnTo>
                <a:lnTo>
                  <a:pt x="32" y="12"/>
                </a:lnTo>
                <a:lnTo>
                  <a:pt x="32" y="10"/>
                </a:lnTo>
                <a:lnTo>
                  <a:pt x="29" y="13"/>
                </a:lnTo>
                <a:lnTo>
                  <a:pt x="30" y="12"/>
                </a:lnTo>
                <a:lnTo>
                  <a:pt x="32" y="10"/>
                </a:lnTo>
                <a:lnTo>
                  <a:pt x="29" y="10"/>
                </a:lnTo>
                <a:lnTo>
                  <a:pt x="29" y="13"/>
                </a:lnTo>
                <a:lnTo>
                  <a:pt x="30" y="13"/>
                </a:lnTo>
                <a:lnTo>
                  <a:pt x="30" y="13"/>
                </a:lnTo>
                <a:lnTo>
                  <a:pt x="32" y="12"/>
                </a:lnTo>
                <a:lnTo>
                  <a:pt x="33" y="10"/>
                </a:lnTo>
                <a:lnTo>
                  <a:pt x="33" y="10"/>
                </a:lnTo>
                <a:lnTo>
                  <a:pt x="33" y="5"/>
                </a:lnTo>
                <a:lnTo>
                  <a:pt x="33" y="4"/>
                </a:lnTo>
                <a:lnTo>
                  <a:pt x="30" y="4"/>
                </a:lnTo>
                <a:lnTo>
                  <a:pt x="33" y="6"/>
                </a:lnTo>
                <a:lnTo>
                  <a:pt x="34" y="5"/>
                </a:lnTo>
                <a:lnTo>
                  <a:pt x="33" y="4"/>
                </a:lnTo>
                <a:lnTo>
                  <a:pt x="34" y="3"/>
                </a:lnTo>
                <a:lnTo>
                  <a:pt x="34" y="3"/>
                </a:lnTo>
                <a:lnTo>
                  <a:pt x="34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78"/>
          <xdr:cNvSpPr>
            <a:spLocks/>
          </xdr:cNvSpPr>
        </xdr:nvSpPr>
        <xdr:spPr>
          <a:xfrm>
            <a:off x="486" y="409"/>
            <a:ext cx="3" cy="25"/>
          </a:xfrm>
          <a:custGeom>
            <a:pathLst>
              <a:path h="78" w="10">
                <a:moveTo>
                  <a:pt x="9" y="0"/>
                </a:moveTo>
                <a:lnTo>
                  <a:pt x="10" y="0"/>
                </a:lnTo>
                <a:lnTo>
                  <a:pt x="9" y="0"/>
                </a:lnTo>
                <a:lnTo>
                  <a:pt x="9" y="2"/>
                </a:lnTo>
                <a:lnTo>
                  <a:pt x="9" y="3"/>
                </a:lnTo>
                <a:lnTo>
                  <a:pt x="9" y="3"/>
                </a:lnTo>
                <a:lnTo>
                  <a:pt x="8" y="3"/>
                </a:lnTo>
                <a:lnTo>
                  <a:pt x="8" y="5"/>
                </a:lnTo>
                <a:lnTo>
                  <a:pt x="8" y="5"/>
                </a:lnTo>
                <a:lnTo>
                  <a:pt x="8" y="8"/>
                </a:lnTo>
                <a:lnTo>
                  <a:pt x="7" y="8"/>
                </a:lnTo>
                <a:lnTo>
                  <a:pt x="7" y="10"/>
                </a:lnTo>
                <a:lnTo>
                  <a:pt x="6" y="11"/>
                </a:lnTo>
                <a:lnTo>
                  <a:pt x="6" y="13"/>
                </a:lnTo>
                <a:lnTo>
                  <a:pt x="6" y="13"/>
                </a:lnTo>
                <a:lnTo>
                  <a:pt x="6" y="17"/>
                </a:lnTo>
                <a:lnTo>
                  <a:pt x="6" y="18"/>
                </a:lnTo>
                <a:lnTo>
                  <a:pt x="6" y="19"/>
                </a:lnTo>
                <a:lnTo>
                  <a:pt x="5" y="20"/>
                </a:lnTo>
                <a:lnTo>
                  <a:pt x="5" y="21"/>
                </a:lnTo>
                <a:lnTo>
                  <a:pt x="4" y="22"/>
                </a:lnTo>
                <a:lnTo>
                  <a:pt x="4" y="25"/>
                </a:lnTo>
                <a:lnTo>
                  <a:pt x="4" y="26"/>
                </a:lnTo>
                <a:lnTo>
                  <a:pt x="4" y="30"/>
                </a:lnTo>
                <a:lnTo>
                  <a:pt x="3" y="31"/>
                </a:lnTo>
                <a:lnTo>
                  <a:pt x="3" y="32"/>
                </a:lnTo>
                <a:lnTo>
                  <a:pt x="3" y="33"/>
                </a:lnTo>
                <a:lnTo>
                  <a:pt x="3" y="44"/>
                </a:lnTo>
                <a:lnTo>
                  <a:pt x="3" y="44"/>
                </a:lnTo>
                <a:lnTo>
                  <a:pt x="3" y="49"/>
                </a:lnTo>
                <a:lnTo>
                  <a:pt x="2" y="49"/>
                </a:lnTo>
                <a:lnTo>
                  <a:pt x="2" y="50"/>
                </a:lnTo>
                <a:lnTo>
                  <a:pt x="2" y="51"/>
                </a:lnTo>
                <a:lnTo>
                  <a:pt x="2" y="52"/>
                </a:lnTo>
                <a:lnTo>
                  <a:pt x="1" y="52"/>
                </a:lnTo>
                <a:lnTo>
                  <a:pt x="1" y="55"/>
                </a:lnTo>
                <a:lnTo>
                  <a:pt x="1" y="55"/>
                </a:lnTo>
                <a:lnTo>
                  <a:pt x="1" y="56"/>
                </a:lnTo>
                <a:lnTo>
                  <a:pt x="0" y="57"/>
                </a:lnTo>
                <a:lnTo>
                  <a:pt x="0" y="59"/>
                </a:lnTo>
                <a:lnTo>
                  <a:pt x="0" y="59"/>
                </a:lnTo>
                <a:lnTo>
                  <a:pt x="0" y="69"/>
                </a:lnTo>
                <a:lnTo>
                  <a:pt x="0" y="69"/>
                </a:lnTo>
                <a:lnTo>
                  <a:pt x="0" y="69"/>
                </a:lnTo>
                <a:lnTo>
                  <a:pt x="0" y="69"/>
                </a:lnTo>
                <a:lnTo>
                  <a:pt x="1" y="70"/>
                </a:lnTo>
                <a:lnTo>
                  <a:pt x="1" y="70"/>
                </a:lnTo>
                <a:lnTo>
                  <a:pt x="1" y="70"/>
                </a:lnTo>
                <a:lnTo>
                  <a:pt x="1" y="71"/>
                </a:lnTo>
                <a:lnTo>
                  <a:pt x="2" y="71"/>
                </a:lnTo>
                <a:lnTo>
                  <a:pt x="2" y="71"/>
                </a:lnTo>
                <a:lnTo>
                  <a:pt x="2" y="71"/>
                </a:lnTo>
                <a:lnTo>
                  <a:pt x="2" y="72"/>
                </a:lnTo>
                <a:lnTo>
                  <a:pt x="2" y="72"/>
                </a:lnTo>
                <a:lnTo>
                  <a:pt x="3" y="72"/>
                </a:lnTo>
                <a:lnTo>
                  <a:pt x="3" y="74"/>
                </a:lnTo>
                <a:lnTo>
                  <a:pt x="3" y="74"/>
                </a:lnTo>
                <a:lnTo>
                  <a:pt x="3" y="74"/>
                </a:lnTo>
                <a:lnTo>
                  <a:pt x="4" y="74"/>
                </a:lnTo>
                <a:lnTo>
                  <a:pt x="4" y="75"/>
                </a:lnTo>
                <a:lnTo>
                  <a:pt x="4" y="76"/>
                </a:lnTo>
                <a:lnTo>
                  <a:pt x="4" y="76"/>
                </a:lnTo>
                <a:lnTo>
                  <a:pt x="5" y="76"/>
                </a:lnTo>
                <a:lnTo>
                  <a:pt x="5" y="77"/>
                </a:lnTo>
                <a:lnTo>
                  <a:pt x="5" y="77"/>
                </a:lnTo>
                <a:lnTo>
                  <a:pt x="5" y="78"/>
                </a:lnTo>
                <a:lnTo>
                  <a:pt x="5" y="7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79"/>
          <xdr:cNvSpPr>
            <a:spLocks/>
          </xdr:cNvSpPr>
        </xdr:nvSpPr>
        <xdr:spPr>
          <a:xfrm>
            <a:off x="485" y="408"/>
            <a:ext cx="4" cy="26"/>
          </a:xfrm>
          <a:custGeom>
            <a:pathLst>
              <a:path h="103" w="18">
                <a:moveTo>
                  <a:pt x="14" y="0"/>
                </a:moveTo>
                <a:lnTo>
                  <a:pt x="14" y="5"/>
                </a:lnTo>
                <a:lnTo>
                  <a:pt x="15" y="5"/>
                </a:lnTo>
                <a:lnTo>
                  <a:pt x="15" y="2"/>
                </a:lnTo>
                <a:lnTo>
                  <a:pt x="15" y="0"/>
                </a:lnTo>
                <a:lnTo>
                  <a:pt x="14" y="1"/>
                </a:lnTo>
                <a:lnTo>
                  <a:pt x="13" y="2"/>
                </a:lnTo>
                <a:lnTo>
                  <a:pt x="13" y="2"/>
                </a:lnTo>
                <a:lnTo>
                  <a:pt x="14" y="4"/>
                </a:lnTo>
                <a:lnTo>
                  <a:pt x="15" y="5"/>
                </a:lnTo>
                <a:lnTo>
                  <a:pt x="15" y="0"/>
                </a:lnTo>
                <a:lnTo>
                  <a:pt x="14" y="0"/>
                </a:lnTo>
                <a:lnTo>
                  <a:pt x="14" y="0"/>
                </a:lnTo>
                <a:lnTo>
                  <a:pt x="13" y="1"/>
                </a:lnTo>
                <a:lnTo>
                  <a:pt x="11" y="2"/>
                </a:lnTo>
                <a:lnTo>
                  <a:pt x="11" y="2"/>
                </a:lnTo>
                <a:lnTo>
                  <a:pt x="11" y="5"/>
                </a:lnTo>
                <a:lnTo>
                  <a:pt x="11" y="6"/>
                </a:lnTo>
                <a:lnTo>
                  <a:pt x="14" y="6"/>
                </a:lnTo>
                <a:lnTo>
                  <a:pt x="14" y="4"/>
                </a:lnTo>
                <a:lnTo>
                  <a:pt x="13" y="5"/>
                </a:lnTo>
                <a:lnTo>
                  <a:pt x="11" y="6"/>
                </a:lnTo>
                <a:lnTo>
                  <a:pt x="14" y="4"/>
                </a:lnTo>
                <a:lnTo>
                  <a:pt x="13" y="4"/>
                </a:lnTo>
                <a:lnTo>
                  <a:pt x="13" y="4"/>
                </a:lnTo>
                <a:lnTo>
                  <a:pt x="11" y="5"/>
                </a:lnTo>
                <a:lnTo>
                  <a:pt x="10" y="6"/>
                </a:lnTo>
                <a:lnTo>
                  <a:pt x="10" y="6"/>
                </a:lnTo>
                <a:lnTo>
                  <a:pt x="10" y="9"/>
                </a:lnTo>
                <a:lnTo>
                  <a:pt x="10" y="13"/>
                </a:lnTo>
                <a:lnTo>
                  <a:pt x="13" y="13"/>
                </a:lnTo>
                <a:lnTo>
                  <a:pt x="13" y="10"/>
                </a:lnTo>
                <a:lnTo>
                  <a:pt x="11" y="11"/>
                </a:lnTo>
                <a:lnTo>
                  <a:pt x="10" y="13"/>
                </a:lnTo>
                <a:lnTo>
                  <a:pt x="13" y="10"/>
                </a:lnTo>
                <a:lnTo>
                  <a:pt x="11" y="10"/>
                </a:lnTo>
                <a:lnTo>
                  <a:pt x="11" y="10"/>
                </a:lnTo>
                <a:lnTo>
                  <a:pt x="10" y="11"/>
                </a:lnTo>
                <a:lnTo>
                  <a:pt x="9" y="13"/>
                </a:lnTo>
                <a:lnTo>
                  <a:pt x="9" y="13"/>
                </a:lnTo>
                <a:lnTo>
                  <a:pt x="9" y="15"/>
                </a:lnTo>
                <a:lnTo>
                  <a:pt x="11" y="15"/>
                </a:lnTo>
                <a:lnTo>
                  <a:pt x="10" y="14"/>
                </a:lnTo>
                <a:lnTo>
                  <a:pt x="9" y="15"/>
                </a:lnTo>
                <a:lnTo>
                  <a:pt x="9" y="15"/>
                </a:lnTo>
                <a:lnTo>
                  <a:pt x="8" y="17"/>
                </a:lnTo>
                <a:lnTo>
                  <a:pt x="8" y="17"/>
                </a:lnTo>
                <a:lnTo>
                  <a:pt x="8" y="19"/>
                </a:lnTo>
                <a:lnTo>
                  <a:pt x="8" y="24"/>
                </a:lnTo>
                <a:lnTo>
                  <a:pt x="8" y="26"/>
                </a:lnTo>
                <a:lnTo>
                  <a:pt x="8" y="27"/>
                </a:lnTo>
                <a:lnTo>
                  <a:pt x="10" y="27"/>
                </a:lnTo>
                <a:lnTo>
                  <a:pt x="9" y="26"/>
                </a:lnTo>
                <a:lnTo>
                  <a:pt x="8" y="27"/>
                </a:lnTo>
                <a:lnTo>
                  <a:pt x="8" y="27"/>
                </a:lnTo>
                <a:lnTo>
                  <a:pt x="6" y="28"/>
                </a:lnTo>
                <a:lnTo>
                  <a:pt x="6" y="28"/>
                </a:lnTo>
                <a:lnTo>
                  <a:pt x="6" y="29"/>
                </a:lnTo>
                <a:lnTo>
                  <a:pt x="9" y="29"/>
                </a:lnTo>
                <a:lnTo>
                  <a:pt x="8" y="28"/>
                </a:lnTo>
                <a:lnTo>
                  <a:pt x="6" y="29"/>
                </a:lnTo>
                <a:lnTo>
                  <a:pt x="6" y="29"/>
                </a:lnTo>
                <a:lnTo>
                  <a:pt x="5" y="31"/>
                </a:lnTo>
                <a:lnTo>
                  <a:pt x="5" y="31"/>
                </a:lnTo>
                <a:lnTo>
                  <a:pt x="5" y="35"/>
                </a:lnTo>
                <a:lnTo>
                  <a:pt x="5" y="36"/>
                </a:lnTo>
                <a:lnTo>
                  <a:pt x="5" y="41"/>
                </a:lnTo>
                <a:lnTo>
                  <a:pt x="8" y="41"/>
                </a:lnTo>
                <a:lnTo>
                  <a:pt x="6" y="40"/>
                </a:lnTo>
                <a:lnTo>
                  <a:pt x="5" y="41"/>
                </a:lnTo>
                <a:lnTo>
                  <a:pt x="5" y="41"/>
                </a:lnTo>
                <a:lnTo>
                  <a:pt x="4" y="42"/>
                </a:lnTo>
                <a:lnTo>
                  <a:pt x="4" y="42"/>
                </a:lnTo>
                <a:lnTo>
                  <a:pt x="4" y="44"/>
                </a:lnTo>
                <a:lnTo>
                  <a:pt x="4" y="45"/>
                </a:lnTo>
                <a:lnTo>
                  <a:pt x="4" y="59"/>
                </a:lnTo>
                <a:lnTo>
                  <a:pt x="4" y="65"/>
                </a:lnTo>
                <a:lnTo>
                  <a:pt x="6" y="65"/>
                </a:lnTo>
                <a:lnTo>
                  <a:pt x="6" y="63"/>
                </a:lnTo>
                <a:lnTo>
                  <a:pt x="5" y="64"/>
                </a:lnTo>
                <a:lnTo>
                  <a:pt x="4" y="65"/>
                </a:lnTo>
                <a:lnTo>
                  <a:pt x="6" y="63"/>
                </a:lnTo>
                <a:lnTo>
                  <a:pt x="5" y="63"/>
                </a:lnTo>
                <a:lnTo>
                  <a:pt x="5" y="63"/>
                </a:lnTo>
                <a:lnTo>
                  <a:pt x="4" y="64"/>
                </a:lnTo>
                <a:lnTo>
                  <a:pt x="2" y="65"/>
                </a:lnTo>
                <a:lnTo>
                  <a:pt x="2" y="65"/>
                </a:lnTo>
                <a:lnTo>
                  <a:pt x="2" y="67"/>
                </a:lnTo>
                <a:lnTo>
                  <a:pt x="2" y="68"/>
                </a:lnTo>
                <a:lnTo>
                  <a:pt x="2" y="69"/>
                </a:lnTo>
                <a:lnTo>
                  <a:pt x="5" y="69"/>
                </a:lnTo>
                <a:lnTo>
                  <a:pt x="5" y="67"/>
                </a:lnTo>
                <a:lnTo>
                  <a:pt x="4" y="68"/>
                </a:lnTo>
                <a:lnTo>
                  <a:pt x="2" y="69"/>
                </a:lnTo>
                <a:lnTo>
                  <a:pt x="5" y="67"/>
                </a:lnTo>
                <a:lnTo>
                  <a:pt x="4" y="67"/>
                </a:lnTo>
                <a:lnTo>
                  <a:pt x="4" y="67"/>
                </a:lnTo>
                <a:lnTo>
                  <a:pt x="2" y="68"/>
                </a:lnTo>
                <a:lnTo>
                  <a:pt x="1" y="69"/>
                </a:lnTo>
                <a:lnTo>
                  <a:pt x="1" y="69"/>
                </a:lnTo>
                <a:lnTo>
                  <a:pt x="1" y="73"/>
                </a:lnTo>
                <a:lnTo>
                  <a:pt x="1" y="74"/>
                </a:lnTo>
                <a:lnTo>
                  <a:pt x="4" y="74"/>
                </a:lnTo>
                <a:lnTo>
                  <a:pt x="2" y="73"/>
                </a:lnTo>
                <a:lnTo>
                  <a:pt x="1" y="74"/>
                </a:lnTo>
                <a:lnTo>
                  <a:pt x="1" y="74"/>
                </a:lnTo>
                <a:lnTo>
                  <a:pt x="0" y="76"/>
                </a:lnTo>
                <a:lnTo>
                  <a:pt x="0" y="76"/>
                </a:lnTo>
                <a:lnTo>
                  <a:pt x="0" y="78"/>
                </a:lnTo>
                <a:lnTo>
                  <a:pt x="0" y="91"/>
                </a:lnTo>
                <a:lnTo>
                  <a:pt x="0" y="91"/>
                </a:lnTo>
                <a:lnTo>
                  <a:pt x="1" y="94"/>
                </a:lnTo>
                <a:lnTo>
                  <a:pt x="2" y="95"/>
                </a:lnTo>
                <a:lnTo>
                  <a:pt x="4" y="92"/>
                </a:lnTo>
                <a:lnTo>
                  <a:pt x="1" y="92"/>
                </a:lnTo>
                <a:lnTo>
                  <a:pt x="1" y="92"/>
                </a:lnTo>
                <a:lnTo>
                  <a:pt x="1" y="94"/>
                </a:lnTo>
                <a:lnTo>
                  <a:pt x="1" y="94"/>
                </a:lnTo>
                <a:lnTo>
                  <a:pt x="2" y="95"/>
                </a:lnTo>
                <a:lnTo>
                  <a:pt x="4" y="96"/>
                </a:lnTo>
                <a:lnTo>
                  <a:pt x="4" y="96"/>
                </a:lnTo>
                <a:lnTo>
                  <a:pt x="5" y="96"/>
                </a:lnTo>
                <a:lnTo>
                  <a:pt x="5" y="94"/>
                </a:lnTo>
                <a:lnTo>
                  <a:pt x="2" y="94"/>
                </a:lnTo>
                <a:lnTo>
                  <a:pt x="4" y="95"/>
                </a:lnTo>
                <a:lnTo>
                  <a:pt x="5" y="96"/>
                </a:lnTo>
                <a:lnTo>
                  <a:pt x="2" y="94"/>
                </a:lnTo>
                <a:lnTo>
                  <a:pt x="2" y="95"/>
                </a:lnTo>
                <a:lnTo>
                  <a:pt x="2" y="95"/>
                </a:lnTo>
                <a:lnTo>
                  <a:pt x="4" y="96"/>
                </a:lnTo>
                <a:lnTo>
                  <a:pt x="5" y="97"/>
                </a:lnTo>
                <a:lnTo>
                  <a:pt x="5" y="97"/>
                </a:lnTo>
                <a:lnTo>
                  <a:pt x="6" y="97"/>
                </a:lnTo>
                <a:lnTo>
                  <a:pt x="6" y="95"/>
                </a:lnTo>
                <a:lnTo>
                  <a:pt x="4" y="95"/>
                </a:lnTo>
                <a:lnTo>
                  <a:pt x="5" y="96"/>
                </a:lnTo>
                <a:lnTo>
                  <a:pt x="6" y="97"/>
                </a:lnTo>
                <a:lnTo>
                  <a:pt x="4" y="95"/>
                </a:lnTo>
                <a:lnTo>
                  <a:pt x="4" y="97"/>
                </a:lnTo>
                <a:lnTo>
                  <a:pt x="4" y="97"/>
                </a:lnTo>
                <a:lnTo>
                  <a:pt x="5" y="99"/>
                </a:lnTo>
                <a:lnTo>
                  <a:pt x="6" y="100"/>
                </a:lnTo>
                <a:lnTo>
                  <a:pt x="6" y="100"/>
                </a:lnTo>
                <a:lnTo>
                  <a:pt x="8" y="100"/>
                </a:lnTo>
                <a:lnTo>
                  <a:pt x="8" y="97"/>
                </a:lnTo>
                <a:lnTo>
                  <a:pt x="5" y="97"/>
                </a:lnTo>
                <a:lnTo>
                  <a:pt x="6" y="99"/>
                </a:lnTo>
                <a:lnTo>
                  <a:pt x="8" y="100"/>
                </a:lnTo>
                <a:lnTo>
                  <a:pt x="5" y="97"/>
                </a:lnTo>
                <a:lnTo>
                  <a:pt x="5" y="99"/>
                </a:lnTo>
                <a:lnTo>
                  <a:pt x="5" y="100"/>
                </a:lnTo>
                <a:lnTo>
                  <a:pt x="5" y="100"/>
                </a:lnTo>
                <a:lnTo>
                  <a:pt x="6" y="101"/>
                </a:lnTo>
                <a:lnTo>
                  <a:pt x="8" y="103"/>
                </a:lnTo>
                <a:lnTo>
                  <a:pt x="8" y="103"/>
                </a:lnTo>
                <a:lnTo>
                  <a:pt x="9" y="103"/>
                </a:lnTo>
                <a:lnTo>
                  <a:pt x="9" y="100"/>
                </a:lnTo>
                <a:lnTo>
                  <a:pt x="6" y="100"/>
                </a:lnTo>
                <a:lnTo>
                  <a:pt x="8" y="101"/>
                </a:lnTo>
                <a:lnTo>
                  <a:pt x="9" y="103"/>
                </a:lnTo>
                <a:lnTo>
                  <a:pt x="6" y="100"/>
                </a:lnTo>
                <a:lnTo>
                  <a:pt x="6" y="101"/>
                </a:lnTo>
                <a:lnTo>
                  <a:pt x="6" y="103"/>
                </a:lnTo>
                <a:lnTo>
                  <a:pt x="11" y="103"/>
                </a:lnTo>
                <a:lnTo>
                  <a:pt x="11" y="101"/>
                </a:lnTo>
                <a:lnTo>
                  <a:pt x="11" y="100"/>
                </a:lnTo>
                <a:lnTo>
                  <a:pt x="11" y="100"/>
                </a:lnTo>
                <a:lnTo>
                  <a:pt x="10" y="99"/>
                </a:lnTo>
                <a:lnTo>
                  <a:pt x="9" y="97"/>
                </a:lnTo>
                <a:lnTo>
                  <a:pt x="9" y="97"/>
                </a:lnTo>
                <a:lnTo>
                  <a:pt x="8" y="97"/>
                </a:lnTo>
                <a:lnTo>
                  <a:pt x="10" y="100"/>
                </a:lnTo>
                <a:lnTo>
                  <a:pt x="9" y="99"/>
                </a:lnTo>
                <a:lnTo>
                  <a:pt x="8" y="97"/>
                </a:lnTo>
                <a:lnTo>
                  <a:pt x="8" y="100"/>
                </a:lnTo>
                <a:lnTo>
                  <a:pt x="10" y="100"/>
                </a:lnTo>
                <a:lnTo>
                  <a:pt x="10" y="99"/>
                </a:lnTo>
                <a:lnTo>
                  <a:pt x="10" y="97"/>
                </a:lnTo>
                <a:lnTo>
                  <a:pt x="10" y="97"/>
                </a:lnTo>
                <a:lnTo>
                  <a:pt x="9" y="96"/>
                </a:lnTo>
                <a:lnTo>
                  <a:pt x="8" y="95"/>
                </a:lnTo>
                <a:lnTo>
                  <a:pt x="8" y="95"/>
                </a:lnTo>
                <a:lnTo>
                  <a:pt x="6" y="95"/>
                </a:lnTo>
                <a:lnTo>
                  <a:pt x="9" y="97"/>
                </a:lnTo>
                <a:lnTo>
                  <a:pt x="8" y="96"/>
                </a:lnTo>
                <a:lnTo>
                  <a:pt x="6" y="95"/>
                </a:lnTo>
                <a:lnTo>
                  <a:pt x="6" y="97"/>
                </a:lnTo>
                <a:lnTo>
                  <a:pt x="9" y="97"/>
                </a:lnTo>
                <a:lnTo>
                  <a:pt x="9" y="95"/>
                </a:lnTo>
                <a:lnTo>
                  <a:pt x="9" y="95"/>
                </a:lnTo>
                <a:lnTo>
                  <a:pt x="8" y="94"/>
                </a:lnTo>
                <a:lnTo>
                  <a:pt x="6" y="92"/>
                </a:lnTo>
                <a:lnTo>
                  <a:pt x="6" y="92"/>
                </a:lnTo>
                <a:lnTo>
                  <a:pt x="5" y="92"/>
                </a:lnTo>
                <a:lnTo>
                  <a:pt x="8" y="95"/>
                </a:lnTo>
                <a:lnTo>
                  <a:pt x="6" y="94"/>
                </a:lnTo>
                <a:lnTo>
                  <a:pt x="5" y="92"/>
                </a:lnTo>
                <a:lnTo>
                  <a:pt x="5" y="95"/>
                </a:lnTo>
                <a:lnTo>
                  <a:pt x="8" y="95"/>
                </a:lnTo>
                <a:lnTo>
                  <a:pt x="8" y="94"/>
                </a:lnTo>
                <a:lnTo>
                  <a:pt x="8" y="94"/>
                </a:lnTo>
                <a:lnTo>
                  <a:pt x="6" y="92"/>
                </a:lnTo>
                <a:lnTo>
                  <a:pt x="5" y="91"/>
                </a:lnTo>
                <a:lnTo>
                  <a:pt x="5" y="91"/>
                </a:lnTo>
                <a:lnTo>
                  <a:pt x="4" y="91"/>
                </a:lnTo>
                <a:lnTo>
                  <a:pt x="6" y="94"/>
                </a:lnTo>
                <a:lnTo>
                  <a:pt x="5" y="92"/>
                </a:lnTo>
                <a:lnTo>
                  <a:pt x="4" y="91"/>
                </a:lnTo>
                <a:lnTo>
                  <a:pt x="4" y="94"/>
                </a:lnTo>
                <a:lnTo>
                  <a:pt x="6" y="94"/>
                </a:lnTo>
                <a:lnTo>
                  <a:pt x="6" y="92"/>
                </a:lnTo>
                <a:lnTo>
                  <a:pt x="6" y="92"/>
                </a:lnTo>
                <a:lnTo>
                  <a:pt x="6" y="91"/>
                </a:lnTo>
                <a:lnTo>
                  <a:pt x="5" y="90"/>
                </a:lnTo>
                <a:lnTo>
                  <a:pt x="5" y="91"/>
                </a:lnTo>
                <a:lnTo>
                  <a:pt x="2" y="91"/>
                </a:lnTo>
                <a:lnTo>
                  <a:pt x="5" y="91"/>
                </a:lnTo>
                <a:lnTo>
                  <a:pt x="5" y="78"/>
                </a:lnTo>
                <a:lnTo>
                  <a:pt x="5" y="76"/>
                </a:lnTo>
                <a:lnTo>
                  <a:pt x="2" y="76"/>
                </a:lnTo>
                <a:lnTo>
                  <a:pt x="5" y="78"/>
                </a:lnTo>
                <a:lnTo>
                  <a:pt x="6" y="77"/>
                </a:lnTo>
                <a:lnTo>
                  <a:pt x="5" y="76"/>
                </a:lnTo>
                <a:lnTo>
                  <a:pt x="6" y="74"/>
                </a:lnTo>
                <a:lnTo>
                  <a:pt x="6" y="74"/>
                </a:lnTo>
                <a:lnTo>
                  <a:pt x="6" y="73"/>
                </a:lnTo>
                <a:lnTo>
                  <a:pt x="6" y="69"/>
                </a:lnTo>
                <a:lnTo>
                  <a:pt x="4" y="72"/>
                </a:lnTo>
                <a:lnTo>
                  <a:pt x="5" y="70"/>
                </a:lnTo>
                <a:lnTo>
                  <a:pt x="6" y="69"/>
                </a:lnTo>
                <a:lnTo>
                  <a:pt x="4" y="69"/>
                </a:lnTo>
                <a:lnTo>
                  <a:pt x="4" y="72"/>
                </a:lnTo>
                <a:lnTo>
                  <a:pt x="5" y="72"/>
                </a:lnTo>
                <a:lnTo>
                  <a:pt x="5" y="72"/>
                </a:lnTo>
                <a:lnTo>
                  <a:pt x="6" y="70"/>
                </a:lnTo>
                <a:lnTo>
                  <a:pt x="8" y="69"/>
                </a:lnTo>
                <a:lnTo>
                  <a:pt x="8" y="69"/>
                </a:lnTo>
                <a:lnTo>
                  <a:pt x="8" y="68"/>
                </a:lnTo>
                <a:lnTo>
                  <a:pt x="8" y="67"/>
                </a:lnTo>
                <a:lnTo>
                  <a:pt x="8" y="65"/>
                </a:lnTo>
                <a:lnTo>
                  <a:pt x="5" y="68"/>
                </a:lnTo>
                <a:lnTo>
                  <a:pt x="6" y="67"/>
                </a:lnTo>
                <a:lnTo>
                  <a:pt x="8" y="65"/>
                </a:lnTo>
                <a:lnTo>
                  <a:pt x="5" y="65"/>
                </a:lnTo>
                <a:lnTo>
                  <a:pt x="5" y="68"/>
                </a:lnTo>
                <a:lnTo>
                  <a:pt x="6" y="68"/>
                </a:lnTo>
                <a:lnTo>
                  <a:pt x="6" y="68"/>
                </a:lnTo>
                <a:lnTo>
                  <a:pt x="8" y="67"/>
                </a:lnTo>
                <a:lnTo>
                  <a:pt x="9" y="65"/>
                </a:lnTo>
                <a:lnTo>
                  <a:pt x="9" y="65"/>
                </a:lnTo>
                <a:lnTo>
                  <a:pt x="9" y="59"/>
                </a:lnTo>
                <a:lnTo>
                  <a:pt x="9" y="45"/>
                </a:lnTo>
                <a:lnTo>
                  <a:pt x="9" y="44"/>
                </a:lnTo>
                <a:lnTo>
                  <a:pt x="9" y="42"/>
                </a:lnTo>
                <a:lnTo>
                  <a:pt x="6" y="42"/>
                </a:lnTo>
                <a:lnTo>
                  <a:pt x="9" y="45"/>
                </a:lnTo>
                <a:lnTo>
                  <a:pt x="10" y="44"/>
                </a:lnTo>
                <a:lnTo>
                  <a:pt x="9" y="42"/>
                </a:lnTo>
                <a:lnTo>
                  <a:pt x="10" y="41"/>
                </a:lnTo>
                <a:lnTo>
                  <a:pt x="10" y="41"/>
                </a:lnTo>
                <a:lnTo>
                  <a:pt x="10" y="36"/>
                </a:lnTo>
                <a:lnTo>
                  <a:pt x="10" y="35"/>
                </a:lnTo>
                <a:lnTo>
                  <a:pt x="10" y="31"/>
                </a:lnTo>
                <a:lnTo>
                  <a:pt x="8" y="31"/>
                </a:lnTo>
                <a:lnTo>
                  <a:pt x="10" y="33"/>
                </a:lnTo>
                <a:lnTo>
                  <a:pt x="11" y="32"/>
                </a:lnTo>
                <a:lnTo>
                  <a:pt x="10" y="31"/>
                </a:lnTo>
                <a:lnTo>
                  <a:pt x="11" y="29"/>
                </a:lnTo>
                <a:lnTo>
                  <a:pt x="11" y="29"/>
                </a:lnTo>
                <a:lnTo>
                  <a:pt x="11" y="28"/>
                </a:lnTo>
                <a:lnTo>
                  <a:pt x="9" y="28"/>
                </a:lnTo>
                <a:lnTo>
                  <a:pt x="11" y="31"/>
                </a:lnTo>
                <a:lnTo>
                  <a:pt x="13" y="29"/>
                </a:lnTo>
                <a:lnTo>
                  <a:pt x="11" y="28"/>
                </a:lnTo>
                <a:lnTo>
                  <a:pt x="13" y="27"/>
                </a:lnTo>
                <a:lnTo>
                  <a:pt x="13" y="27"/>
                </a:lnTo>
                <a:lnTo>
                  <a:pt x="13" y="26"/>
                </a:lnTo>
                <a:lnTo>
                  <a:pt x="13" y="24"/>
                </a:lnTo>
                <a:lnTo>
                  <a:pt x="13" y="19"/>
                </a:lnTo>
                <a:lnTo>
                  <a:pt x="13" y="17"/>
                </a:lnTo>
                <a:lnTo>
                  <a:pt x="10" y="17"/>
                </a:lnTo>
                <a:lnTo>
                  <a:pt x="13" y="19"/>
                </a:lnTo>
                <a:lnTo>
                  <a:pt x="14" y="18"/>
                </a:lnTo>
                <a:lnTo>
                  <a:pt x="13" y="17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1" y="15"/>
                </a:lnTo>
                <a:lnTo>
                  <a:pt x="13" y="14"/>
                </a:lnTo>
                <a:lnTo>
                  <a:pt x="14" y="13"/>
                </a:lnTo>
                <a:lnTo>
                  <a:pt x="11" y="13"/>
                </a:lnTo>
                <a:lnTo>
                  <a:pt x="11" y="15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3"/>
                </a:lnTo>
                <a:lnTo>
                  <a:pt x="15" y="9"/>
                </a:lnTo>
                <a:lnTo>
                  <a:pt x="15" y="6"/>
                </a:lnTo>
                <a:lnTo>
                  <a:pt x="13" y="9"/>
                </a:lnTo>
                <a:lnTo>
                  <a:pt x="14" y="8"/>
                </a:lnTo>
                <a:lnTo>
                  <a:pt x="15" y="6"/>
                </a:lnTo>
                <a:lnTo>
                  <a:pt x="13" y="6"/>
                </a:lnTo>
                <a:lnTo>
                  <a:pt x="13" y="9"/>
                </a:lnTo>
                <a:lnTo>
                  <a:pt x="14" y="9"/>
                </a:lnTo>
                <a:lnTo>
                  <a:pt x="14" y="9"/>
                </a:lnTo>
                <a:lnTo>
                  <a:pt x="15" y="8"/>
                </a:lnTo>
                <a:lnTo>
                  <a:pt x="17" y="6"/>
                </a:lnTo>
                <a:lnTo>
                  <a:pt x="17" y="6"/>
                </a:lnTo>
                <a:lnTo>
                  <a:pt x="17" y="5"/>
                </a:lnTo>
                <a:lnTo>
                  <a:pt x="17" y="2"/>
                </a:lnTo>
                <a:lnTo>
                  <a:pt x="14" y="5"/>
                </a:lnTo>
                <a:lnTo>
                  <a:pt x="15" y="4"/>
                </a:lnTo>
                <a:lnTo>
                  <a:pt x="17" y="2"/>
                </a:lnTo>
                <a:lnTo>
                  <a:pt x="14" y="2"/>
                </a:lnTo>
                <a:lnTo>
                  <a:pt x="14" y="5"/>
                </a:lnTo>
                <a:lnTo>
                  <a:pt x="15" y="5"/>
                </a:lnTo>
                <a:lnTo>
                  <a:pt x="15" y="5"/>
                </a:lnTo>
                <a:lnTo>
                  <a:pt x="17" y="4"/>
                </a:lnTo>
                <a:lnTo>
                  <a:pt x="18" y="2"/>
                </a:lnTo>
                <a:lnTo>
                  <a:pt x="18" y="2"/>
                </a:lnTo>
                <a:lnTo>
                  <a:pt x="17" y="1"/>
                </a:lnTo>
                <a:lnTo>
                  <a:pt x="15" y="0"/>
                </a:lnTo>
                <a:lnTo>
                  <a:pt x="15" y="0"/>
                </a:lnTo>
                <a:lnTo>
                  <a:pt x="14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0"/>
          <xdr:cNvSpPr>
            <a:spLocks/>
          </xdr:cNvSpPr>
        </xdr:nvSpPr>
        <xdr:spPr>
          <a:xfrm>
            <a:off x="487" y="429"/>
            <a:ext cx="1" cy="2"/>
          </a:xfrm>
          <a:custGeom>
            <a:pathLst>
              <a:path h="6" w="3">
                <a:moveTo>
                  <a:pt x="3" y="0"/>
                </a:move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6"/>
                </a:lnTo>
                <a:lnTo>
                  <a:pt x="1" y="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1"/>
          <xdr:cNvSpPr>
            <a:spLocks/>
          </xdr:cNvSpPr>
        </xdr:nvSpPr>
        <xdr:spPr>
          <a:xfrm>
            <a:off x="486" y="429"/>
            <a:ext cx="2" cy="3"/>
          </a:xfrm>
          <a:custGeom>
            <a:pathLst>
              <a:path h="13" w="8">
                <a:moveTo>
                  <a:pt x="6" y="5"/>
                </a:move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3" y="4"/>
                </a:lnTo>
                <a:lnTo>
                  <a:pt x="3" y="5"/>
                </a:lnTo>
                <a:lnTo>
                  <a:pt x="5" y="5"/>
                </a:lnTo>
                <a:lnTo>
                  <a:pt x="5" y="2"/>
                </a:lnTo>
                <a:lnTo>
                  <a:pt x="4" y="4"/>
                </a:lnTo>
                <a:lnTo>
                  <a:pt x="3" y="5"/>
                </a:lnTo>
                <a:lnTo>
                  <a:pt x="5" y="2"/>
                </a:lnTo>
                <a:lnTo>
                  <a:pt x="4" y="2"/>
                </a:lnTo>
                <a:lnTo>
                  <a:pt x="4" y="2"/>
                </a:lnTo>
                <a:lnTo>
                  <a:pt x="3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3" y="13"/>
                </a:lnTo>
                <a:lnTo>
                  <a:pt x="3" y="13"/>
                </a:lnTo>
                <a:lnTo>
                  <a:pt x="4" y="13"/>
                </a:lnTo>
                <a:lnTo>
                  <a:pt x="4" y="7"/>
                </a:lnTo>
                <a:lnTo>
                  <a:pt x="3" y="7"/>
                </a:lnTo>
                <a:lnTo>
                  <a:pt x="5" y="10"/>
                </a:lnTo>
                <a:lnTo>
                  <a:pt x="4" y="9"/>
                </a:lnTo>
                <a:lnTo>
                  <a:pt x="3" y="7"/>
                </a:lnTo>
                <a:lnTo>
                  <a:pt x="3" y="10"/>
                </a:lnTo>
                <a:lnTo>
                  <a:pt x="5" y="10"/>
                </a:lnTo>
                <a:lnTo>
                  <a:pt x="5" y="6"/>
                </a:lnTo>
                <a:lnTo>
                  <a:pt x="3" y="6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7"/>
                </a:lnTo>
                <a:lnTo>
                  <a:pt x="5" y="7"/>
                </a:lnTo>
                <a:lnTo>
                  <a:pt x="5" y="7"/>
                </a:lnTo>
                <a:lnTo>
                  <a:pt x="6" y="6"/>
                </a:lnTo>
                <a:lnTo>
                  <a:pt x="8" y="5"/>
                </a:lnTo>
                <a:lnTo>
                  <a:pt x="8" y="5"/>
                </a:lnTo>
                <a:lnTo>
                  <a:pt x="8" y="4"/>
                </a:lnTo>
                <a:lnTo>
                  <a:pt x="8" y="2"/>
                </a:lnTo>
                <a:lnTo>
                  <a:pt x="5" y="5"/>
                </a:lnTo>
                <a:lnTo>
                  <a:pt x="6" y="4"/>
                </a:lnTo>
                <a:lnTo>
                  <a:pt x="8" y="2"/>
                </a:lnTo>
                <a:lnTo>
                  <a:pt x="5" y="2"/>
                </a:lnTo>
                <a:lnTo>
                  <a:pt x="5" y="5"/>
                </a:lnTo>
                <a:lnTo>
                  <a:pt x="6" y="5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2"/>
          <xdr:cNvSpPr>
            <a:spLocks/>
          </xdr:cNvSpPr>
        </xdr:nvSpPr>
        <xdr:spPr>
          <a:xfrm>
            <a:off x="494" y="371"/>
            <a:ext cx="4" cy="4"/>
          </a:xfrm>
          <a:custGeom>
            <a:pathLst>
              <a:path h="12" w="12">
                <a:moveTo>
                  <a:pt x="0" y="2"/>
                </a:moveTo>
                <a:lnTo>
                  <a:pt x="0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1"/>
                </a:lnTo>
                <a:lnTo>
                  <a:pt x="2" y="1"/>
                </a:lnTo>
                <a:lnTo>
                  <a:pt x="2" y="0"/>
                </a:lnTo>
                <a:lnTo>
                  <a:pt x="4" y="0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2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7" y="2"/>
                </a:lnTo>
                <a:lnTo>
                  <a:pt x="7" y="3"/>
                </a:lnTo>
                <a:lnTo>
                  <a:pt x="7" y="3"/>
                </a:lnTo>
                <a:lnTo>
                  <a:pt x="7" y="3"/>
                </a:lnTo>
                <a:lnTo>
                  <a:pt x="8" y="3"/>
                </a:lnTo>
                <a:lnTo>
                  <a:pt x="8" y="4"/>
                </a:lnTo>
                <a:lnTo>
                  <a:pt x="8" y="4"/>
                </a:lnTo>
                <a:lnTo>
                  <a:pt x="8" y="4"/>
                </a:lnTo>
                <a:lnTo>
                  <a:pt x="9" y="4"/>
                </a:lnTo>
                <a:lnTo>
                  <a:pt x="9" y="4"/>
                </a:lnTo>
                <a:lnTo>
                  <a:pt x="10" y="4"/>
                </a:lnTo>
                <a:lnTo>
                  <a:pt x="10" y="5"/>
                </a:lnTo>
                <a:lnTo>
                  <a:pt x="10" y="5"/>
                </a:lnTo>
                <a:lnTo>
                  <a:pt x="10" y="5"/>
                </a:lnTo>
                <a:lnTo>
                  <a:pt x="11" y="5"/>
                </a:lnTo>
                <a:lnTo>
                  <a:pt x="11" y="6"/>
                </a:lnTo>
                <a:lnTo>
                  <a:pt x="11" y="6"/>
                </a:lnTo>
                <a:lnTo>
                  <a:pt x="11" y="7"/>
                </a:lnTo>
                <a:lnTo>
                  <a:pt x="12" y="7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3"/>
          <xdr:cNvSpPr>
            <a:spLocks/>
          </xdr:cNvSpPr>
        </xdr:nvSpPr>
        <xdr:spPr>
          <a:xfrm>
            <a:off x="494" y="371"/>
            <a:ext cx="4" cy="4"/>
          </a:xfrm>
          <a:custGeom>
            <a:pathLst>
              <a:path h="18" w="20">
                <a:moveTo>
                  <a:pt x="2" y="3"/>
                </a:moveTo>
                <a:lnTo>
                  <a:pt x="2" y="8"/>
                </a:lnTo>
                <a:lnTo>
                  <a:pt x="3" y="8"/>
                </a:lnTo>
                <a:lnTo>
                  <a:pt x="3" y="8"/>
                </a:lnTo>
                <a:lnTo>
                  <a:pt x="4" y="7"/>
                </a:lnTo>
                <a:lnTo>
                  <a:pt x="6" y="6"/>
                </a:lnTo>
                <a:lnTo>
                  <a:pt x="6" y="6"/>
                </a:lnTo>
                <a:lnTo>
                  <a:pt x="6" y="4"/>
                </a:lnTo>
                <a:lnTo>
                  <a:pt x="3" y="4"/>
                </a:lnTo>
                <a:lnTo>
                  <a:pt x="3" y="7"/>
                </a:lnTo>
                <a:lnTo>
                  <a:pt x="4" y="6"/>
                </a:lnTo>
                <a:lnTo>
                  <a:pt x="6" y="4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6" y="6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4" y="3"/>
                </a:lnTo>
                <a:lnTo>
                  <a:pt x="4" y="6"/>
                </a:lnTo>
                <a:lnTo>
                  <a:pt x="6" y="4"/>
                </a:lnTo>
                <a:lnTo>
                  <a:pt x="7" y="3"/>
                </a:lnTo>
                <a:lnTo>
                  <a:pt x="4" y="6"/>
                </a:lnTo>
                <a:lnTo>
                  <a:pt x="7" y="6"/>
                </a:lnTo>
                <a:lnTo>
                  <a:pt x="7" y="3"/>
                </a:lnTo>
                <a:lnTo>
                  <a:pt x="4" y="3"/>
                </a:lnTo>
                <a:lnTo>
                  <a:pt x="6" y="4"/>
                </a:lnTo>
                <a:lnTo>
                  <a:pt x="7" y="6"/>
                </a:lnTo>
                <a:lnTo>
                  <a:pt x="4" y="3"/>
                </a:lnTo>
                <a:lnTo>
                  <a:pt x="4" y="4"/>
                </a:lnTo>
                <a:lnTo>
                  <a:pt x="4" y="4"/>
                </a:lnTo>
                <a:lnTo>
                  <a:pt x="6" y="6"/>
                </a:lnTo>
                <a:lnTo>
                  <a:pt x="7" y="7"/>
                </a:lnTo>
                <a:lnTo>
                  <a:pt x="7" y="7"/>
                </a:lnTo>
                <a:lnTo>
                  <a:pt x="8" y="7"/>
                </a:lnTo>
                <a:lnTo>
                  <a:pt x="8" y="4"/>
                </a:lnTo>
                <a:lnTo>
                  <a:pt x="6" y="4"/>
                </a:lnTo>
                <a:lnTo>
                  <a:pt x="7" y="6"/>
                </a:lnTo>
                <a:lnTo>
                  <a:pt x="8" y="7"/>
                </a:lnTo>
                <a:lnTo>
                  <a:pt x="6" y="4"/>
                </a:lnTo>
                <a:lnTo>
                  <a:pt x="6" y="6"/>
                </a:lnTo>
                <a:lnTo>
                  <a:pt x="6" y="6"/>
                </a:lnTo>
                <a:lnTo>
                  <a:pt x="7" y="7"/>
                </a:lnTo>
                <a:lnTo>
                  <a:pt x="8" y="8"/>
                </a:lnTo>
                <a:lnTo>
                  <a:pt x="8" y="8"/>
                </a:lnTo>
                <a:lnTo>
                  <a:pt x="9" y="8"/>
                </a:lnTo>
                <a:lnTo>
                  <a:pt x="11" y="8"/>
                </a:lnTo>
                <a:lnTo>
                  <a:pt x="11" y="6"/>
                </a:lnTo>
                <a:lnTo>
                  <a:pt x="8" y="6"/>
                </a:lnTo>
                <a:lnTo>
                  <a:pt x="9" y="7"/>
                </a:lnTo>
                <a:lnTo>
                  <a:pt x="11" y="8"/>
                </a:lnTo>
                <a:lnTo>
                  <a:pt x="8" y="6"/>
                </a:lnTo>
                <a:lnTo>
                  <a:pt x="8" y="7"/>
                </a:lnTo>
                <a:lnTo>
                  <a:pt x="8" y="7"/>
                </a:lnTo>
                <a:lnTo>
                  <a:pt x="9" y="8"/>
                </a:lnTo>
                <a:lnTo>
                  <a:pt x="11" y="9"/>
                </a:lnTo>
                <a:lnTo>
                  <a:pt x="11" y="9"/>
                </a:lnTo>
                <a:lnTo>
                  <a:pt x="12" y="9"/>
                </a:lnTo>
                <a:lnTo>
                  <a:pt x="12" y="7"/>
                </a:lnTo>
                <a:lnTo>
                  <a:pt x="9" y="7"/>
                </a:lnTo>
                <a:lnTo>
                  <a:pt x="11" y="8"/>
                </a:lnTo>
                <a:lnTo>
                  <a:pt x="12" y="9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11" y="9"/>
                </a:lnTo>
                <a:lnTo>
                  <a:pt x="12" y="11"/>
                </a:lnTo>
                <a:lnTo>
                  <a:pt x="12" y="11"/>
                </a:lnTo>
                <a:lnTo>
                  <a:pt x="13" y="11"/>
                </a:lnTo>
                <a:lnTo>
                  <a:pt x="15" y="11"/>
                </a:lnTo>
                <a:lnTo>
                  <a:pt x="15" y="8"/>
                </a:lnTo>
                <a:lnTo>
                  <a:pt x="12" y="8"/>
                </a:lnTo>
                <a:lnTo>
                  <a:pt x="13" y="9"/>
                </a:lnTo>
                <a:lnTo>
                  <a:pt x="15" y="11"/>
                </a:lnTo>
                <a:lnTo>
                  <a:pt x="12" y="8"/>
                </a:lnTo>
                <a:lnTo>
                  <a:pt x="12" y="9"/>
                </a:lnTo>
                <a:lnTo>
                  <a:pt x="12" y="9"/>
                </a:lnTo>
                <a:lnTo>
                  <a:pt x="13" y="11"/>
                </a:lnTo>
                <a:lnTo>
                  <a:pt x="15" y="12"/>
                </a:lnTo>
                <a:lnTo>
                  <a:pt x="15" y="12"/>
                </a:lnTo>
                <a:lnTo>
                  <a:pt x="16" y="12"/>
                </a:lnTo>
                <a:lnTo>
                  <a:pt x="16" y="9"/>
                </a:lnTo>
                <a:lnTo>
                  <a:pt x="13" y="9"/>
                </a:lnTo>
                <a:lnTo>
                  <a:pt x="15" y="11"/>
                </a:lnTo>
                <a:lnTo>
                  <a:pt x="16" y="12"/>
                </a:lnTo>
                <a:lnTo>
                  <a:pt x="13" y="9"/>
                </a:lnTo>
                <a:lnTo>
                  <a:pt x="13" y="11"/>
                </a:lnTo>
                <a:lnTo>
                  <a:pt x="13" y="12"/>
                </a:lnTo>
                <a:lnTo>
                  <a:pt x="13" y="12"/>
                </a:lnTo>
                <a:lnTo>
                  <a:pt x="15" y="13"/>
                </a:lnTo>
                <a:lnTo>
                  <a:pt x="16" y="15"/>
                </a:lnTo>
                <a:lnTo>
                  <a:pt x="16" y="15"/>
                </a:lnTo>
                <a:lnTo>
                  <a:pt x="17" y="15"/>
                </a:lnTo>
                <a:lnTo>
                  <a:pt x="17" y="12"/>
                </a:lnTo>
                <a:lnTo>
                  <a:pt x="15" y="12"/>
                </a:lnTo>
                <a:lnTo>
                  <a:pt x="16" y="13"/>
                </a:lnTo>
                <a:lnTo>
                  <a:pt x="17" y="15"/>
                </a:lnTo>
                <a:lnTo>
                  <a:pt x="15" y="12"/>
                </a:lnTo>
                <a:lnTo>
                  <a:pt x="15" y="13"/>
                </a:lnTo>
                <a:lnTo>
                  <a:pt x="15" y="18"/>
                </a:lnTo>
                <a:lnTo>
                  <a:pt x="20" y="18"/>
                </a:lnTo>
                <a:lnTo>
                  <a:pt x="20" y="13"/>
                </a:lnTo>
                <a:lnTo>
                  <a:pt x="20" y="12"/>
                </a:lnTo>
                <a:lnTo>
                  <a:pt x="20" y="12"/>
                </a:lnTo>
                <a:lnTo>
                  <a:pt x="18" y="11"/>
                </a:lnTo>
                <a:lnTo>
                  <a:pt x="17" y="9"/>
                </a:lnTo>
                <a:lnTo>
                  <a:pt x="17" y="9"/>
                </a:lnTo>
                <a:lnTo>
                  <a:pt x="16" y="9"/>
                </a:lnTo>
                <a:lnTo>
                  <a:pt x="18" y="12"/>
                </a:lnTo>
                <a:lnTo>
                  <a:pt x="17" y="11"/>
                </a:lnTo>
                <a:lnTo>
                  <a:pt x="16" y="9"/>
                </a:lnTo>
                <a:lnTo>
                  <a:pt x="16" y="12"/>
                </a:lnTo>
                <a:lnTo>
                  <a:pt x="18" y="12"/>
                </a:lnTo>
                <a:lnTo>
                  <a:pt x="18" y="11"/>
                </a:lnTo>
                <a:lnTo>
                  <a:pt x="18" y="9"/>
                </a:lnTo>
                <a:lnTo>
                  <a:pt x="18" y="9"/>
                </a:lnTo>
                <a:lnTo>
                  <a:pt x="17" y="8"/>
                </a:lnTo>
                <a:lnTo>
                  <a:pt x="16" y="7"/>
                </a:lnTo>
                <a:lnTo>
                  <a:pt x="16" y="7"/>
                </a:lnTo>
                <a:lnTo>
                  <a:pt x="15" y="7"/>
                </a:lnTo>
                <a:lnTo>
                  <a:pt x="17" y="9"/>
                </a:lnTo>
                <a:lnTo>
                  <a:pt x="16" y="8"/>
                </a:lnTo>
                <a:lnTo>
                  <a:pt x="15" y="7"/>
                </a:lnTo>
                <a:lnTo>
                  <a:pt x="15" y="9"/>
                </a:lnTo>
                <a:lnTo>
                  <a:pt x="17" y="9"/>
                </a:lnTo>
                <a:lnTo>
                  <a:pt x="17" y="8"/>
                </a:lnTo>
                <a:lnTo>
                  <a:pt x="17" y="8"/>
                </a:lnTo>
                <a:lnTo>
                  <a:pt x="16" y="7"/>
                </a:lnTo>
                <a:lnTo>
                  <a:pt x="15" y="6"/>
                </a:lnTo>
                <a:lnTo>
                  <a:pt x="15" y="6"/>
                </a:lnTo>
                <a:lnTo>
                  <a:pt x="13" y="6"/>
                </a:lnTo>
                <a:lnTo>
                  <a:pt x="12" y="6"/>
                </a:lnTo>
                <a:lnTo>
                  <a:pt x="15" y="8"/>
                </a:lnTo>
                <a:lnTo>
                  <a:pt x="13" y="7"/>
                </a:lnTo>
                <a:lnTo>
                  <a:pt x="12" y="6"/>
                </a:lnTo>
                <a:lnTo>
                  <a:pt x="12" y="8"/>
                </a:lnTo>
                <a:lnTo>
                  <a:pt x="15" y="8"/>
                </a:lnTo>
                <a:lnTo>
                  <a:pt x="15" y="7"/>
                </a:lnTo>
                <a:lnTo>
                  <a:pt x="15" y="7"/>
                </a:lnTo>
                <a:lnTo>
                  <a:pt x="13" y="6"/>
                </a:lnTo>
                <a:lnTo>
                  <a:pt x="12" y="4"/>
                </a:lnTo>
                <a:lnTo>
                  <a:pt x="12" y="4"/>
                </a:lnTo>
                <a:lnTo>
                  <a:pt x="11" y="4"/>
                </a:lnTo>
                <a:lnTo>
                  <a:pt x="13" y="7"/>
                </a:lnTo>
                <a:lnTo>
                  <a:pt x="12" y="6"/>
                </a:lnTo>
                <a:lnTo>
                  <a:pt x="11" y="4"/>
                </a:lnTo>
                <a:lnTo>
                  <a:pt x="11" y="7"/>
                </a:lnTo>
                <a:lnTo>
                  <a:pt x="13" y="7"/>
                </a:lnTo>
                <a:lnTo>
                  <a:pt x="13" y="6"/>
                </a:lnTo>
                <a:lnTo>
                  <a:pt x="13" y="6"/>
                </a:lnTo>
                <a:lnTo>
                  <a:pt x="12" y="4"/>
                </a:lnTo>
                <a:lnTo>
                  <a:pt x="11" y="3"/>
                </a:lnTo>
                <a:lnTo>
                  <a:pt x="11" y="3"/>
                </a:lnTo>
                <a:lnTo>
                  <a:pt x="9" y="3"/>
                </a:lnTo>
                <a:lnTo>
                  <a:pt x="8" y="3"/>
                </a:lnTo>
                <a:lnTo>
                  <a:pt x="11" y="6"/>
                </a:lnTo>
                <a:lnTo>
                  <a:pt x="9" y="4"/>
                </a:lnTo>
                <a:lnTo>
                  <a:pt x="8" y="3"/>
                </a:lnTo>
                <a:lnTo>
                  <a:pt x="8" y="6"/>
                </a:lnTo>
                <a:lnTo>
                  <a:pt x="11" y="6"/>
                </a:lnTo>
                <a:lnTo>
                  <a:pt x="11" y="4"/>
                </a:lnTo>
                <a:lnTo>
                  <a:pt x="11" y="4"/>
                </a:lnTo>
                <a:lnTo>
                  <a:pt x="9" y="3"/>
                </a:lnTo>
                <a:lnTo>
                  <a:pt x="8" y="2"/>
                </a:lnTo>
                <a:lnTo>
                  <a:pt x="8" y="2"/>
                </a:lnTo>
                <a:lnTo>
                  <a:pt x="7" y="2"/>
                </a:lnTo>
                <a:lnTo>
                  <a:pt x="9" y="4"/>
                </a:lnTo>
                <a:lnTo>
                  <a:pt x="8" y="3"/>
                </a:lnTo>
                <a:lnTo>
                  <a:pt x="7" y="2"/>
                </a:lnTo>
                <a:lnTo>
                  <a:pt x="7" y="4"/>
                </a:lnTo>
                <a:lnTo>
                  <a:pt x="9" y="4"/>
                </a:lnTo>
                <a:lnTo>
                  <a:pt x="9" y="3"/>
                </a:lnTo>
                <a:lnTo>
                  <a:pt x="9" y="3"/>
                </a:lnTo>
                <a:lnTo>
                  <a:pt x="8" y="2"/>
                </a:lnTo>
                <a:lnTo>
                  <a:pt x="7" y="0"/>
                </a:lnTo>
                <a:lnTo>
                  <a:pt x="7" y="0"/>
                </a:lnTo>
                <a:lnTo>
                  <a:pt x="4" y="0"/>
                </a:lnTo>
                <a:lnTo>
                  <a:pt x="4" y="0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4" y="2"/>
                </a:lnTo>
                <a:lnTo>
                  <a:pt x="3" y="3"/>
                </a:lnTo>
                <a:lnTo>
                  <a:pt x="2" y="4"/>
                </a:lnTo>
                <a:lnTo>
                  <a:pt x="2" y="4"/>
                </a:lnTo>
                <a:lnTo>
                  <a:pt x="4" y="4"/>
                </a:lnTo>
                <a:lnTo>
                  <a:pt x="4" y="2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6"/>
                </a:lnTo>
                <a:lnTo>
                  <a:pt x="3" y="3"/>
                </a:lnTo>
                <a:lnTo>
                  <a:pt x="2" y="4"/>
                </a:lnTo>
                <a:lnTo>
                  <a:pt x="0" y="6"/>
                </a:lnTo>
                <a:lnTo>
                  <a:pt x="0" y="6"/>
                </a:lnTo>
                <a:lnTo>
                  <a:pt x="3" y="6"/>
                </a:lnTo>
                <a:lnTo>
                  <a:pt x="3" y="3"/>
                </a:lnTo>
                <a:lnTo>
                  <a:pt x="2" y="3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104775</xdr:colOff>
      <xdr:row>45</xdr:row>
      <xdr:rowOff>28575</xdr:rowOff>
    </xdr:from>
    <xdr:to>
      <xdr:col>8</xdr:col>
      <xdr:colOff>457200</xdr:colOff>
      <xdr:row>47</xdr:row>
      <xdr:rowOff>133350</xdr:rowOff>
    </xdr:to>
    <xdr:pic>
      <xdr:nvPicPr>
        <xdr:cNvPr id="8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8390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19</xdr:row>
      <xdr:rowOff>19050</xdr:rowOff>
    </xdr:from>
    <xdr:to>
      <xdr:col>8</xdr:col>
      <xdr:colOff>438150</xdr:colOff>
      <xdr:row>19</xdr:row>
      <xdr:rowOff>28575</xdr:rowOff>
    </xdr:to>
    <xdr:sp>
      <xdr:nvSpPr>
        <xdr:cNvPr id="89" name="Line 148"/>
        <xdr:cNvSpPr>
          <a:spLocks/>
        </xdr:cNvSpPr>
      </xdr:nvSpPr>
      <xdr:spPr>
        <a:xfrm flipV="1">
          <a:off x="5400675" y="34480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114300</xdr:rowOff>
    </xdr:from>
    <xdr:to>
      <xdr:col>8</xdr:col>
      <xdr:colOff>428625</xdr:colOff>
      <xdr:row>19</xdr:row>
      <xdr:rowOff>28575</xdr:rowOff>
    </xdr:to>
    <xdr:sp>
      <xdr:nvSpPr>
        <xdr:cNvPr id="90" name="Line 152"/>
        <xdr:cNvSpPr>
          <a:spLocks/>
        </xdr:cNvSpPr>
      </xdr:nvSpPr>
      <xdr:spPr>
        <a:xfrm flipV="1">
          <a:off x="5429250" y="3381375"/>
          <a:ext cx="142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28575</xdr:rowOff>
    </xdr:from>
    <xdr:to>
      <xdr:col>8</xdr:col>
      <xdr:colOff>438150</xdr:colOff>
      <xdr:row>19</xdr:row>
      <xdr:rowOff>47625</xdr:rowOff>
    </xdr:to>
    <xdr:sp>
      <xdr:nvSpPr>
        <xdr:cNvPr id="91" name="Line 153"/>
        <xdr:cNvSpPr>
          <a:spLocks/>
        </xdr:cNvSpPr>
      </xdr:nvSpPr>
      <xdr:spPr>
        <a:xfrm>
          <a:off x="5381625" y="3457575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9525</xdr:rowOff>
    </xdr:from>
    <xdr:to>
      <xdr:col>8</xdr:col>
      <xdr:colOff>581025</xdr:colOff>
      <xdr:row>14</xdr:row>
      <xdr:rowOff>9525</xdr:rowOff>
    </xdr:to>
    <xdr:pic>
      <xdr:nvPicPr>
        <xdr:cNvPr id="9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57162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5</xdr:row>
      <xdr:rowOff>123825</xdr:rowOff>
    </xdr:from>
    <xdr:to>
      <xdr:col>14</xdr:col>
      <xdr:colOff>238125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4400550" y="9334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21</xdr:row>
      <xdr:rowOff>38100</xdr:rowOff>
    </xdr:from>
    <xdr:to>
      <xdr:col>14</xdr:col>
      <xdr:colOff>133350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295775" y="34385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130" zoomScaleNormal="130" workbookViewId="0" topLeftCell="A1">
      <selection activeCell="K15" sqref="K15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10.140625" style="0" customWidth="1"/>
    <col min="4" max="4" width="10.7109375" style="0" customWidth="1"/>
    <col min="5" max="5" width="9.7109375" style="0" customWidth="1"/>
    <col min="6" max="6" width="10.57421875" style="0" customWidth="1"/>
    <col min="7" max="7" width="12.57421875" style="0" customWidth="1"/>
  </cols>
  <sheetData>
    <row r="1" spans="1:17" ht="15.75">
      <c r="A1" s="1"/>
      <c r="B1" s="72"/>
      <c r="C1" s="100" t="s">
        <v>0</v>
      </c>
      <c r="D1" s="89"/>
      <c r="E1" s="89"/>
      <c r="F1" s="89"/>
      <c r="G1" s="89"/>
      <c r="H1" s="89"/>
      <c r="I1" s="59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99" t="s">
        <v>135</v>
      </c>
      <c r="C2" s="108" t="s">
        <v>144</v>
      </c>
      <c r="D2" s="1"/>
      <c r="E2" s="136"/>
      <c r="F2" s="1"/>
      <c r="G2" s="1"/>
      <c r="H2" s="1"/>
      <c r="I2" s="55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71" t="s">
        <v>87</v>
      </c>
      <c r="C3" s="129"/>
      <c r="D3" s="129">
        <v>4</v>
      </c>
      <c r="F3" s="1"/>
      <c r="G3" s="1" t="s">
        <v>142</v>
      </c>
      <c r="H3" s="129">
        <v>1</v>
      </c>
      <c r="I3" s="56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125" t="s">
        <v>88</v>
      </c>
      <c r="C4" s="126"/>
      <c r="D4" s="127"/>
      <c r="E4" s="1"/>
      <c r="F4" s="1"/>
      <c r="G4" s="22" t="s">
        <v>3</v>
      </c>
      <c r="H4" s="2">
        <f>VLOOKUP($H$3,dados_produtos!$A$16:$D$24,3)</f>
        <v>32</v>
      </c>
      <c r="I4" s="57" t="s">
        <v>65</v>
      </c>
      <c r="J4" s="1"/>
      <c r="K4" s="1"/>
      <c r="L4" s="1"/>
      <c r="M4" s="1"/>
      <c r="N4" s="1"/>
      <c r="O4" s="1"/>
      <c r="P4" s="1"/>
      <c r="Q4" s="1"/>
    </row>
    <row r="5" spans="1:17" ht="14.25">
      <c r="A5" s="1"/>
      <c r="B5" s="125"/>
      <c r="C5" s="126" t="s">
        <v>8</v>
      </c>
      <c r="D5" s="127">
        <f>HLOOKUP($D$3,tabela_9!$C$3:$K$11,4)</f>
        <v>-20</v>
      </c>
      <c r="E5" s="26" t="s">
        <v>65</v>
      </c>
      <c r="F5" s="1"/>
      <c r="G5" s="22" t="s">
        <v>4</v>
      </c>
      <c r="H5" s="24">
        <f>VLOOKUP($H$3,dados_produtos!$A$16:$D$24,4)</f>
        <v>60</v>
      </c>
      <c r="I5" s="55" t="s">
        <v>10</v>
      </c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25"/>
      <c r="C6" s="126" t="s">
        <v>7</v>
      </c>
      <c r="D6" s="128"/>
      <c r="E6" s="1" t="s">
        <v>10</v>
      </c>
      <c r="F6" s="31"/>
      <c r="G6" s="29"/>
      <c r="H6" s="30"/>
      <c r="I6" s="58"/>
      <c r="J6" s="1"/>
      <c r="K6" s="1"/>
      <c r="L6" s="1"/>
      <c r="M6" s="1"/>
      <c r="N6" s="1"/>
      <c r="O6" s="1"/>
      <c r="P6" s="1"/>
      <c r="Q6" s="1"/>
    </row>
    <row r="7" spans="1:17" ht="15" thickBot="1">
      <c r="A7" s="1"/>
      <c r="B7" s="125"/>
      <c r="C7" s="126" t="s">
        <v>57</v>
      </c>
      <c r="D7" s="127">
        <f>HLOOKUP($D$3,tabela_9!$C$3:$K$11,3)</f>
        <v>-10</v>
      </c>
      <c r="E7" s="26" t="s">
        <v>65</v>
      </c>
      <c r="F7" s="32" t="s">
        <v>5</v>
      </c>
      <c r="G7" s="1"/>
      <c r="H7" s="27">
        <f>HLOOKUP($D$3,tabela_9!$C$3:$K$11,8)</f>
        <v>100</v>
      </c>
      <c r="I7" s="55" t="s">
        <v>66</v>
      </c>
      <c r="J7" s="1"/>
      <c r="K7" s="1"/>
      <c r="L7" s="1"/>
      <c r="M7" s="1"/>
      <c r="N7" s="1"/>
      <c r="O7" s="1"/>
      <c r="P7" s="1"/>
      <c r="Q7" s="1"/>
    </row>
    <row r="8" spans="1:17" ht="15" thickBot="1">
      <c r="A8" s="1"/>
      <c r="B8" s="71"/>
      <c r="C8" s="1"/>
      <c r="D8" s="1"/>
      <c r="E8" s="1"/>
      <c r="F8" s="33" t="s">
        <v>139</v>
      </c>
      <c r="H8" s="23">
        <f>D14/H7</f>
        <v>0</v>
      </c>
      <c r="I8" s="55" t="s">
        <v>67</v>
      </c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71" t="s">
        <v>83</v>
      </c>
      <c r="C9" s="1"/>
      <c r="D9" s="23" t="str">
        <f>HLOOKUP($D$3,tabela_9!$C$3:$K$11,5)</f>
        <v>pur</v>
      </c>
      <c r="E9" s="1"/>
      <c r="F9" s="32"/>
      <c r="G9" s="1"/>
      <c r="H9" s="1"/>
      <c r="I9" s="55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71" t="s">
        <v>84</v>
      </c>
      <c r="C10" s="1"/>
      <c r="D10" s="25">
        <f>IF(D9="eps",0.025,0.021)</f>
        <v>0.021</v>
      </c>
      <c r="E10" s="1" t="s">
        <v>141</v>
      </c>
      <c r="F10" s="33" t="s">
        <v>58</v>
      </c>
      <c r="G10" s="129">
        <v>1</v>
      </c>
      <c r="H10" s="1" t="s">
        <v>12</v>
      </c>
      <c r="I10" s="56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71" t="s">
        <v>85</v>
      </c>
      <c r="C11" s="1"/>
      <c r="D11" s="2">
        <f>HLOOKUP($D$3,tabela_9!$C$3:$K$11,6)</f>
        <v>6</v>
      </c>
      <c r="E11" s="1" t="s">
        <v>52</v>
      </c>
      <c r="F11" s="32"/>
      <c r="G11" s="1"/>
      <c r="H11" s="1"/>
      <c r="I11" s="55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71"/>
      <c r="C12" s="1"/>
      <c r="D12" s="1"/>
      <c r="E12" s="1"/>
      <c r="F12" s="101" t="str">
        <f>IF(VLOOKUP($G$10,dados_produtos!K33:O53,3)&lt;$H$8,"a câmara é menor  ","  ")</f>
        <v>  </v>
      </c>
      <c r="G12" s="1"/>
      <c r="H12" s="1"/>
      <c r="I12" s="55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71"/>
      <c r="C13" s="1"/>
      <c r="D13" s="1"/>
      <c r="E13" s="1"/>
      <c r="F13" s="101" t="str">
        <f>IF(VLOOKUP($G$10,dados_produtos!K33:O53,3)&lt;$H$8,"do que a  area minima ","  ")</f>
        <v>  </v>
      </c>
      <c r="G13" s="1"/>
      <c r="H13" s="1"/>
      <c r="I13" s="55"/>
      <c r="J13" s="1"/>
      <c r="K13" s="1"/>
      <c r="L13" s="1"/>
      <c r="M13" s="1"/>
      <c r="N13" s="1"/>
      <c r="O13" s="1"/>
      <c r="P13" s="1"/>
      <c r="Q13" s="1"/>
    </row>
    <row r="14" spans="1:17" ht="13.5" thickBot="1">
      <c r="A14" s="1"/>
      <c r="B14" s="71" t="s">
        <v>86</v>
      </c>
      <c r="C14" s="1"/>
      <c r="D14" s="130">
        <v>0</v>
      </c>
      <c r="E14" s="1" t="s">
        <v>11</v>
      </c>
      <c r="F14" s="94"/>
      <c r="G14" s="62"/>
      <c r="H14" s="62"/>
      <c r="I14" s="6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71" t="s">
        <v>2</v>
      </c>
      <c r="C15" s="1"/>
      <c r="D15" s="2">
        <f>D14</f>
        <v>0</v>
      </c>
      <c r="E15" s="1" t="s">
        <v>11</v>
      </c>
      <c r="F15" s="1" t="s">
        <v>6</v>
      </c>
      <c r="G15" s="129">
        <v>5</v>
      </c>
      <c r="H15" s="1" t="s">
        <v>64</v>
      </c>
      <c r="I15" s="132">
        <v>2</v>
      </c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71"/>
      <c r="C16" s="1"/>
      <c r="D16" s="1"/>
      <c r="E16" s="1"/>
      <c r="F16" s="48"/>
      <c r="G16" s="49"/>
      <c r="H16" s="49"/>
      <c r="I16" s="55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71"/>
      <c r="C17" s="1"/>
      <c r="D17" s="1"/>
      <c r="E17" s="1"/>
      <c r="F17" s="1" t="s">
        <v>157</v>
      </c>
      <c r="G17" s="1"/>
      <c r="H17" s="38">
        <f>VLOOKUP($G$10,dados_produtos!K33:O53,4)</f>
        <v>19</v>
      </c>
      <c r="I17" s="55" t="s">
        <v>67</v>
      </c>
      <c r="J17" s="1"/>
      <c r="K17" s="1"/>
      <c r="L17" s="1"/>
      <c r="M17" s="1"/>
      <c r="N17" s="1"/>
      <c r="O17" s="1"/>
      <c r="P17" s="1"/>
      <c r="Q17" s="1"/>
    </row>
    <row r="18" spans="1:17" ht="15" thickBot="1">
      <c r="A18" s="1"/>
      <c r="B18" s="71"/>
      <c r="C18" s="1"/>
      <c r="D18" s="1"/>
      <c r="E18" s="1"/>
      <c r="F18" s="1" t="s">
        <v>158</v>
      </c>
      <c r="G18" s="1"/>
      <c r="H18" s="38">
        <f>VLOOKUP($G$10,dados_produtos!K33:O53,5)</f>
        <v>5</v>
      </c>
      <c r="I18" s="55" t="s">
        <v>111</v>
      </c>
      <c r="K18" s="1"/>
      <c r="L18" s="1"/>
      <c r="M18" s="1"/>
      <c r="N18" s="1"/>
      <c r="O18" s="1"/>
      <c r="P18" s="1"/>
      <c r="Q18" s="1"/>
    </row>
    <row r="19" spans="1:17" ht="12.75">
      <c r="A19" s="1"/>
      <c r="B19" s="72"/>
      <c r="C19" s="52"/>
      <c r="D19" s="52"/>
      <c r="E19" s="52"/>
      <c r="F19" s="52"/>
      <c r="G19" s="52"/>
      <c r="H19" s="52"/>
      <c r="I19" s="59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71"/>
      <c r="C20" s="1"/>
      <c r="D20" s="1"/>
      <c r="E20" s="1"/>
      <c r="F20" s="1"/>
      <c r="G20" s="1"/>
      <c r="H20" s="1"/>
      <c r="I20" s="55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71"/>
      <c r="C21" s="1"/>
      <c r="D21" s="1"/>
      <c r="E21" s="1"/>
      <c r="F21" s="1"/>
      <c r="G21" s="1"/>
      <c r="H21" s="1"/>
      <c r="I21" s="55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71"/>
      <c r="C22" s="1"/>
      <c r="D22" s="1"/>
      <c r="E22" s="1"/>
      <c r="F22" s="1"/>
      <c r="G22" s="1"/>
      <c r="H22" s="1"/>
      <c r="I22" s="55"/>
      <c r="J22" s="1"/>
      <c r="K22" s="1"/>
      <c r="L22" s="1"/>
      <c r="M22" s="1"/>
      <c r="N22" s="1"/>
      <c r="O22" s="1"/>
      <c r="P22" s="1"/>
      <c r="Q22" s="1"/>
    </row>
    <row r="23" spans="1:17" ht="13.5" thickBot="1">
      <c r="A23" s="1"/>
      <c r="B23" s="71"/>
      <c r="C23" s="34" t="s">
        <v>59</v>
      </c>
      <c r="D23" s="34" t="s">
        <v>60</v>
      </c>
      <c r="E23" s="34" t="s">
        <v>1</v>
      </c>
      <c r="F23" s="49"/>
      <c r="G23" s="34" t="s">
        <v>61</v>
      </c>
      <c r="H23" s="34" t="s">
        <v>62</v>
      </c>
      <c r="I23" s="60" t="s">
        <v>63</v>
      </c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1"/>
      <c r="B24" s="71"/>
      <c r="C24" s="76">
        <f>k*A*(dT+dT_insol)/dx*24</f>
        <v>3267.40157480315</v>
      </c>
      <c r="D24" s="117">
        <f>E26*E27*E28</f>
        <v>2371.6</v>
      </c>
      <c r="E24" s="76">
        <f>G26*G27*G28+G26*G29+G26*G30*G31+G32</f>
        <v>0</v>
      </c>
      <c r="F24" s="49"/>
      <c r="G24" s="76">
        <f>IF((10*VLOOKUP($G$10,dados_produtos!K33:O53,3)*3.6/4.19*2)&gt;(100*3.6/4.19*2),10*VLOOKUP($G$10,dados_produtos!K33:O53,3)*3.6/4.19*2,100*3.6/4.19*2)</f>
        <v>171.8377088305489</v>
      </c>
      <c r="H24" s="50">
        <f>VLOOKUP(H18,tabela_9!E29:F68,2)</f>
        <v>500</v>
      </c>
      <c r="I24" s="50">
        <f>I26*1*2</f>
        <v>680</v>
      </c>
      <c r="J24" s="1"/>
      <c r="K24" s="1"/>
      <c r="L24" s="1"/>
      <c r="M24" s="1"/>
      <c r="N24" s="1"/>
      <c r="O24" s="1"/>
      <c r="P24" s="1"/>
      <c r="Q24" s="1"/>
    </row>
    <row r="25" spans="1:17" ht="13.5" thickBot="1">
      <c r="A25" s="1"/>
      <c r="B25" s="71"/>
      <c r="C25" s="1"/>
      <c r="D25" s="1"/>
      <c r="E25" s="1"/>
      <c r="F25" s="1"/>
      <c r="G25" s="1"/>
      <c r="H25" s="1"/>
      <c r="I25" s="55"/>
      <c r="J25" s="1"/>
      <c r="K25" s="1"/>
      <c r="L25" s="1"/>
      <c r="M25" s="1"/>
      <c r="N25" s="1"/>
      <c r="O25" s="1"/>
      <c r="P25" s="1"/>
      <c r="Q25" s="1"/>
    </row>
    <row r="26" spans="1:17" ht="13.5" thickBot="1">
      <c r="A26" s="1"/>
      <c r="B26" s="73" t="s">
        <v>68</v>
      </c>
      <c r="C26" s="53">
        <f>k</f>
        <v>0.021</v>
      </c>
      <c r="D26" s="34" t="s">
        <v>72</v>
      </c>
      <c r="E26" s="53">
        <f>IF(D5&lt;=0,VLOOKUP(H18,dados_produtos!H20:J27,2),VLOOKUP(H18,dados_produtos!H20:J27,3))</f>
        <v>19.6</v>
      </c>
      <c r="F26" s="1" t="s">
        <v>105</v>
      </c>
      <c r="G26" s="54">
        <f>D14</f>
        <v>0</v>
      </c>
      <c r="H26" s="1" t="s">
        <v>151</v>
      </c>
      <c r="I26" s="28">
        <f>VLOOKUP(D5,tabela_9!E17:F24,2)</f>
        <v>340</v>
      </c>
      <c r="J26" s="1"/>
      <c r="K26" s="1"/>
      <c r="L26" s="1"/>
      <c r="M26" s="1"/>
      <c r="N26" s="1"/>
      <c r="O26" s="1"/>
      <c r="P26" s="1"/>
      <c r="Q26" s="1"/>
    </row>
    <row r="27" spans="1:17" ht="13.5" thickBot="1">
      <c r="A27" s="1"/>
      <c r="B27" s="73" t="s">
        <v>69</v>
      </c>
      <c r="C27" s="53">
        <f>H17</f>
        <v>19</v>
      </c>
      <c r="D27" s="34" t="s">
        <v>73</v>
      </c>
      <c r="E27" s="53">
        <f>H18</f>
        <v>5</v>
      </c>
      <c r="F27" s="1" t="s">
        <v>106</v>
      </c>
      <c r="G27" s="79">
        <f>IF(AND(B40=TRUE,D3=4),0.79,HLOOKUP($D$3,tabela_9!$C$3:$K$11,7))</f>
        <v>0.41</v>
      </c>
      <c r="H27" s="1"/>
      <c r="I27" s="55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73" t="s">
        <v>70</v>
      </c>
      <c r="C28" s="53">
        <f>H4-D5</f>
        <v>52</v>
      </c>
      <c r="D28" s="34" t="s">
        <v>74</v>
      </c>
      <c r="E28" s="53">
        <f>tab_7!E4</f>
        <v>24.2</v>
      </c>
      <c r="F28" s="1" t="s">
        <v>107</v>
      </c>
      <c r="G28" s="77">
        <f>IF(AND(B40=TRUE,D3=4),C41-(-2.8),D7-D5)</f>
        <v>10</v>
      </c>
      <c r="H28" s="1"/>
      <c r="I28" s="55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73" t="s">
        <v>71</v>
      </c>
      <c r="C29" s="53">
        <f>D11*25.4/1000</f>
        <v>0.15239999999999998</v>
      </c>
      <c r="D29" s="1"/>
      <c r="E29" s="1"/>
      <c r="F29" t="s">
        <v>113</v>
      </c>
      <c r="G29" s="53">
        <f>IF(AND(B40=TRUE,D3=4),59,0)</f>
        <v>0</v>
      </c>
      <c r="H29" s="1"/>
      <c r="I29" s="55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71" t="s">
        <v>143</v>
      </c>
      <c r="C30" s="53">
        <f>VLOOKUP($G$15,insolacao!$B$6:$F$10,I15+2)</f>
        <v>0</v>
      </c>
      <c r="D30" s="1"/>
      <c r="E30" s="1"/>
      <c r="F30" s="1" t="s">
        <v>114</v>
      </c>
      <c r="G30" s="53">
        <f>IF(AND(B40=TRUE,D3=4),0.41,0)</f>
        <v>0</v>
      </c>
      <c r="H30" s="1"/>
      <c r="I30" s="55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71"/>
      <c r="C31" s="1"/>
      <c r="D31" s="1"/>
      <c r="E31" s="1"/>
      <c r="F31" t="s">
        <v>115</v>
      </c>
      <c r="G31" s="53">
        <f>IF(AND(B40=TRUE,D3=4),-2.8-D5,0)</f>
        <v>0</v>
      </c>
      <c r="H31" s="1"/>
      <c r="I31" s="55"/>
      <c r="J31" s="1"/>
      <c r="K31" s="1"/>
      <c r="L31" s="1"/>
      <c r="M31" s="1"/>
      <c r="N31" s="1"/>
      <c r="O31" s="1"/>
      <c r="P31" s="1"/>
      <c r="Q31" s="1"/>
    </row>
    <row r="32" spans="1:17" ht="15" thickBot="1">
      <c r="A32" s="1"/>
      <c r="B32" s="71" t="s">
        <v>155</v>
      </c>
      <c r="C32" s="1"/>
      <c r="D32" s="38">
        <f>D5</f>
        <v>-20</v>
      </c>
      <c r="E32" s="26" t="s">
        <v>65</v>
      </c>
      <c r="F32" s="1" t="s">
        <v>108</v>
      </c>
      <c r="G32" s="78">
        <f>IF(OR(D3=3,D3=6),D14/1000*500,0)</f>
        <v>0</v>
      </c>
      <c r="H32" s="1"/>
      <c r="I32" s="55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71" t="s">
        <v>156</v>
      </c>
      <c r="C33" s="1"/>
      <c r="D33" s="1"/>
      <c r="E33" s="1"/>
      <c r="F33" s="1"/>
      <c r="G33" s="1"/>
      <c r="H33" s="1"/>
      <c r="I33" s="55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71"/>
      <c r="C34" s="1">
        <v>2</v>
      </c>
      <c r="D34" s="1"/>
      <c r="E34" s="1"/>
      <c r="F34" s="1"/>
      <c r="G34" s="1"/>
      <c r="H34" s="1"/>
      <c r="I34" s="55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71"/>
      <c r="C35" s="129">
        <v>1</v>
      </c>
      <c r="D35" s="1"/>
      <c r="E35" s="1"/>
      <c r="F35" s="1"/>
      <c r="G35" s="1"/>
      <c r="H35" s="1"/>
      <c r="I35" s="55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71"/>
      <c r="C36" s="1"/>
      <c r="D36" s="1"/>
      <c r="E36" s="1"/>
      <c r="F36" s="1"/>
      <c r="G36" s="1" t="s">
        <v>117</v>
      </c>
      <c r="H36" s="124">
        <f>C24+D24+E24+G24+H24+I24</f>
        <v>6990.839283633699</v>
      </c>
      <c r="I36" s="55" t="s">
        <v>97</v>
      </c>
      <c r="J36" s="1"/>
      <c r="K36" s="1"/>
      <c r="L36" s="1"/>
      <c r="M36" s="1"/>
      <c r="N36" s="1"/>
      <c r="O36" s="1"/>
      <c r="P36" s="1"/>
      <c r="Q36" s="1"/>
    </row>
    <row r="37" spans="2:17" ht="12.75">
      <c r="B37" s="120" t="s">
        <v>154</v>
      </c>
      <c r="C37" s="122">
        <f>IF(C35=1,16,20)</f>
        <v>16</v>
      </c>
      <c r="D37" s="1" t="s">
        <v>153</v>
      </c>
      <c r="E37" s="1"/>
      <c r="F37" s="1"/>
      <c r="G37" s="1"/>
      <c r="H37" s="75">
        <f>H36*4.19</f>
        <v>29291.6165984252</v>
      </c>
      <c r="I37" s="55" t="s">
        <v>99</v>
      </c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68"/>
      <c r="C38" s="49"/>
      <c r="D38" s="49"/>
      <c r="F38" s="1"/>
      <c r="G38" s="1"/>
      <c r="H38" s="75">
        <f>H36*3.971</f>
        <v>27760.62279530942</v>
      </c>
      <c r="I38" s="55" t="s">
        <v>100</v>
      </c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72"/>
      <c r="C39" s="52"/>
      <c r="D39" s="52"/>
      <c r="E39" s="59"/>
      <c r="F39" s="1"/>
      <c r="G39" s="1"/>
      <c r="H39" s="1"/>
      <c r="I39" s="56"/>
      <c r="J39" s="1"/>
      <c r="K39" s="1"/>
      <c r="L39" s="1"/>
      <c r="M39" s="1"/>
      <c r="N39" s="1"/>
      <c r="O39" s="1"/>
      <c r="P39" s="1"/>
      <c r="Q39" s="1"/>
    </row>
    <row r="40" spans="1:17" ht="14.25" thickBot="1" thickTop="1">
      <c r="A40" s="1"/>
      <c r="B40" s="133" t="b">
        <v>0</v>
      </c>
      <c r="C40" s="49"/>
      <c r="D40" s="49"/>
      <c r="E40" s="55"/>
      <c r="F40" s="1"/>
      <c r="G40" s="1" t="s">
        <v>116</v>
      </c>
      <c r="H40" s="119">
        <f>IF(C35=1,H36/16,H36/20)</f>
        <v>436.9274552271062</v>
      </c>
      <c r="I40" s="55" t="s">
        <v>98</v>
      </c>
      <c r="J40" s="1"/>
      <c r="K40" s="1"/>
      <c r="L40" s="1"/>
      <c r="M40" s="1"/>
      <c r="N40" s="1"/>
      <c r="O40" s="1"/>
      <c r="P40" s="1"/>
      <c r="Q40" s="1"/>
    </row>
    <row r="41" spans="1:17" ht="15" thickTop="1">
      <c r="A41" s="1"/>
      <c r="B41" s="71">
        <f>IF(B40=TRUE,"Tentrada =","")</f>
      </c>
      <c r="C41" s="134">
        <v>0</v>
      </c>
      <c r="D41" s="135">
        <f>IF(B40=TRUE,"oC","")</f>
      </c>
      <c r="E41" s="56"/>
      <c r="F41" s="1"/>
      <c r="G41" s="1"/>
      <c r="H41" s="121">
        <f>H40*0.001146</f>
        <v>0.5007188636902637</v>
      </c>
      <c r="I41" s="55" t="s">
        <v>101</v>
      </c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71" t="s">
        <v>169</v>
      </c>
      <c r="C42" s="49"/>
      <c r="D42" s="49"/>
      <c r="E42" s="55"/>
      <c r="F42" s="1"/>
      <c r="G42" s="1"/>
      <c r="H42" s="75">
        <f>H40*4</f>
        <v>1747.7098209084247</v>
      </c>
      <c r="I42" s="55" t="s">
        <v>102</v>
      </c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74" t="s">
        <v>168</v>
      </c>
      <c r="C43" s="62"/>
      <c r="D43" s="62"/>
      <c r="E43" s="61"/>
      <c r="F43" s="1"/>
      <c r="G43" s="1"/>
      <c r="H43" s="121">
        <f>H40/3024</f>
        <v>0.144486592337006</v>
      </c>
      <c r="I43" s="55" t="s">
        <v>103</v>
      </c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71"/>
      <c r="C44" s="1"/>
      <c r="D44" s="1"/>
      <c r="E44" s="1"/>
      <c r="F44" s="1"/>
      <c r="G44" s="1"/>
      <c r="H44" s="123"/>
      <c r="I44" s="55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71"/>
      <c r="C45" s="1"/>
      <c r="D45" s="1"/>
      <c r="E45" s="1"/>
      <c r="F45" s="1" t="str">
        <f>IF(D3=4,"cálculo rápido congelados","cálculo rápido resfriados")</f>
        <v>cálculo rápido congelados</v>
      </c>
      <c r="G45" s="1"/>
      <c r="H45" s="98">
        <f>IF(D3=4,-0.4349*H18^2+105.7*H18+181.66,-0.3411*H18^2+101.01*H18+71.998)</f>
        <v>699.2875</v>
      </c>
      <c r="I45" s="55" t="s">
        <v>98</v>
      </c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95" t="s">
        <v>136</v>
      </c>
      <c r="C46" s="29"/>
      <c r="D46" s="29"/>
      <c r="E46" s="96"/>
      <c r="F46" s="1"/>
      <c r="G46" s="1"/>
      <c r="H46" s="1"/>
      <c r="I46" s="55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71" t="s">
        <v>137</v>
      </c>
      <c r="C47" s="49"/>
      <c r="D47" s="49"/>
      <c r="E47" s="97"/>
      <c r="F47" s="1"/>
      <c r="G47" s="1"/>
      <c r="H47" s="1"/>
      <c r="I47" s="55"/>
      <c r="J47" s="1"/>
      <c r="K47" s="1"/>
      <c r="L47" s="1"/>
      <c r="M47" s="1"/>
      <c r="N47" s="1"/>
      <c r="O47" s="1"/>
      <c r="P47" s="1"/>
      <c r="Q47" s="1"/>
    </row>
    <row r="48" spans="1:17" ht="13.5" thickBot="1">
      <c r="A48" s="1"/>
      <c r="B48" s="74" t="s">
        <v>138</v>
      </c>
      <c r="C48" s="63"/>
      <c r="D48" s="62">
        <v>2006</v>
      </c>
      <c r="E48" s="118"/>
      <c r="F48" s="62"/>
      <c r="G48" s="62" t="s">
        <v>140</v>
      </c>
      <c r="H48" s="63"/>
      <c r="I48" s="6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49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sheetProtection password="DEB8" sheet="1" objects="1" scenarios="1"/>
  <printOptions/>
  <pageMargins left="0.75" right="0.75" top="1" bottom="1" header="0.492125985" footer="0.49212598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D28">
      <selection activeCell="R54" sqref="R54"/>
    </sheetView>
  </sheetViews>
  <sheetFormatPr defaultColWidth="9.140625" defaultRowHeight="12.75"/>
  <cols>
    <col min="2" max="2" width="11.421875" style="0" customWidth="1"/>
    <col min="3" max="3" width="13.57421875" style="0" customWidth="1"/>
    <col min="4" max="4" width="11.00390625" style="0" customWidth="1"/>
    <col min="7" max="7" width="10.00390625" style="0" customWidth="1"/>
    <col min="9" max="9" width="10.140625" style="0" customWidth="1"/>
  </cols>
  <sheetData>
    <row r="2" spans="2:3" ht="12.75">
      <c r="B2" t="s">
        <v>13</v>
      </c>
      <c r="C2" t="s">
        <v>182</v>
      </c>
    </row>
    <row r="6" ht="53.25" customHeight="1"/>
    <row r="8" ht="40.5" customHeight="1">
      <c r="G8" s="51" t="s">
        <v>104</v>
      </c>
    </row>
    <row r="9" spans="7:11" ht="12.75">
      <c r="G9" t="s">
        <v>96</v>
      </c>
      <c r="H9" t="s">
        <v>75</v>
      </c>
      <c r="I9" t="s">
        <v>82</v>
      </c>
      <c r="J9" t="s">
        <v>79</v>
      </c>
      <c r="K9" t="s">
        <v>80</v>
      </c>
    </row>
    <row r="10" spans="7:11" ht="12.75">
      <c r="G10" s="47">
        <v>1</v>
      </c>
      <c r="H10" t="s">
        <v>76</v>
      </c>
      <c r="I10">
        <v>10</v>
      </c>
      <c r="J10">
        <f>2*(5*2+5*2.5+2*2.5)</f>
        <v>55</v>
      </c>
      <c r="K10">
        <v>25</v>
      </c>
    </row>
    <row r="11" spans="7:11" ht="12.75">
      <c r="G11" s="47">
        <v>2</v>
      </c>
      <c r="H11" t="s">
        <v>77</v>
      </c>
      <c r="I11">
        <v>12</v>
      </c>
      <c r="J11">
        <v>59</v>
      </c>
      <c r="K11">
        <f>4*3*2.5</f>
        <v>30</v>
      </c>
    </row>
    <row r="12" spans="7:11" ht="12.75">
      <c r="G12" s="47">
        <v>3</v>
      </c>
      <c r="H12" t="s">
        <v>78</v>
      </c>
      <c r="I12">
        <v>15</v>
      </c>
      <c r="J12">
        <f>2*(5*3+5*2.5+3*2.5)</f>
        <v>70</v>
      </c>
      <c r="K12">
        <f>5*3*2.5</f>
        <v>37.5</v>
      </c>
    </row>
    <row r="13" spans="2:11" ht="12.75">
      <c r="B13" t="s">
        <v>14</v>
      </c>
      <c r="G13" s="47">
        <v>4</v>
      </c>
      <c r="H13" t="s">
        <v>81</v>
      </c>
      <c r="I13">
        <v>20</v>
      </c>
      <c r="J13">
        <f>2*(5*4+5*2.5+4*2.5)</f>
        <v>85</v>
      </c>
      <c r="K13">
        <f>(5*4*2.5)</f>
        <v>50</v>
      </c>
    </row>
    <row r="14" spans="7:11" ht="13.5" thickBot="1">
      <c r="G14">
        <v>5</v>
      </c>
      <c r="H14" t="s">
        <v>170</v>
      </c>
      <c r="I14">
        <v>27</v>
      </c>
      <c r="J14">
        <v>106.5</v>
      </c>
      <c r="K14">
        <v>67.5</v>
      </c>
    </row>
    <row r="15" spans="2:11" ht="16.5" thickBot="1">
      <c r="B15" s="3" t="s">
        <v>15</v>
      </c>
      <c r="C15" s="3" t="s">
        <v>3</v>
      </c>
      <c r="D15" s="4" t="s">
        <v>16</v>
      </c>
      <c r="G15">
        <v>6</v>
      </c>
      <c r="H15" t="s">
        <v>171</v>
      </c>
      <c r="I15">
        <v>30</v>
      </c>
      <c r="J15">
        <v>115</v>
      </c>
      <c r="K15">
        <v>75</v>
      </c>
    </row>
    <row r="16" spans="1:11" ht="13.5" thickBot="1">
      <c r="A16">
        <v>1</v>
      </c>
      <c r="B16" s="5" t="s">
        <v>17</v>
      </c>
      <c r="C16" s="6">
        <v>32</v>
      </c>
      <c r="D16" s="7">
        <v>60</v>
      </c>
      <c r="G16" s="47">
        <v>7</v>
      </c>
      <c r="H16" t="s">
        <v>172</v>
      </c>
      <c r="I16">
        <v>24</v>
      </c>
      <c r="J16">
        <v>98</v>
      </c>
      <c r="K16">
        <v>60</v>
      </c>
    </row>
    <row r="17" spans="1:13" ht="53.25" customHeight="1" thickBot="1">
      <c r="A17">
        <v>2</v>
      </c>
      <c r="B17" s="5" t="s">
        <v>18</v>
      </c>
      <c r="C17" s="6">
        <v>30</v>
      </c>
      <c r="D17" s="7">
        <v>58</v>
      </c>
      <c r="L17" t="s">
        <v>92</v>
      </c>
      <c r="M17" t="s">
        <v>93</v>
      </c>
    </row>
    <row r="18" spans="1:13" ht="51" thickBot="1">
      <c r="A18">
        <v>3</v>
      </c>
      <c r="B18" s="5" t="s">
        <v>19</v>
      </c>
      <c r="C18" s="6">
        <v>31</v>
      </c>
      <c r="D18" s="7">
        <v>54</v>
      </c>
      <c r="H18" s="35" t="s">
        <v>89</v>
      </c>
      <c r="I18" s="151" t="s">
        <v>72</v>
      </c>
      <c r="J18" s="152"/>
      <c r="L18" s="39">
        <v>10</v>
      </c>
      <c r="M18" s="3">
        <v>180</v>
      </c>
    </row>
    <row r="19" spans="1:13" ht="16.5" thickBot="1">
      <c r="A19">
        <v>4</v>
      </c>
      <c r="B19" s="5" t="s">
        <v>20</v>
      </c>
      <c r="C19" s="6">
        <v>34</v>
      </c>
      <c r="D19" s="7">
        <v>53</v>
      </c>
      <c r="H19" s="145"/>
      <c r="I19" s="146" t="s">
        <v>90</v>
      </c>
      <c r="J19" s="147" t="s">
        <v>91</v>
      </c>
      <c r="L19" s="40">
        <v>5</v>
      </c>
      <c r="M19" s="36">
        <v>210</v>
      </c>
    </row>
    <row r="20" spans="1:13" ht="16.5" thickBot="1">
      <c r="A20">
        <v>5</v>
      </c>
      <c r="B20" s="5" t="s">
        <v>21</v>
      </c>
      <c r="C20" s="6">
        <v>35</v>
      </c>
      <c r="D20" s="7">
        <v>47</v>
      </c>
      <c r="H20" s="2">
        <v>3</v>
      </c>
      <c r="I20" s="2">
        <v>19.6</v>
      </c>
      <c r="J20" s="2">
        <v>25.3</v>
      </c>
      <c r="L20" s="40">
        <v>0</v>
      </c>
      <c r="M20" s="36">
        <v>235</v>
      </c>
    </row>
    <row r="21" spans="1:13" ht="16.5" thickBot="1">
      <c r="A21">
        <v>6</v>
      </c>
      <c r="B21" s="5" t="s">
        <v>22</v>
      </c>
      <c r="C21" s="6">
        <v>30</v>
      </c>
      <c r="D21" s="7">
        <v>63</v>
      </c>
      <c r="H21" s="6">
        <v>15</v>
      </c>
      <c r="I21" s="6">
        <v>19.6</v>
      </c>
      <c r="J21" s="7">
        <v>25.3</v>
      </c>
      <c r="L21" s="40">
        <v>-5</v>
      </c>
      <c r="M21" s="36">
        <v>260</v>
      </c>
    </row>
    <row r="22" spans="1:13" ht="16.5" thickBot="1">
      <c r="A22">
        <v>7</v>
      </c>
      <c r="B22" s="5" t="s">
        <v>23</v>
      </c>
      <c r="C22" s="6">
        <v>32</v>
      </c>
      <c r="D22" s="7">
        <v>60</v>
      </c>
      <c r="H22" s="6">
        <v>20</v>
      </c>
      <c r="I22" s="6">
        <v>16.9</v>
      </c>
      <c r="J22" s="7">
        <v>21.2</v>
      </c>
      <c r="L22" s="40">
        <v>-10</v>
      </c>
      <c r="M22" s="36">
        <v>285</v>
      </c>
    </row>
    <row r="23" spans="1:13" ht="26.25" customHeight="1" thickBot="1">
      <c r="A23">
        <v>8</v>
      </c>
      <c r="B23" s="5" t="s">
        <v>24</v>
      </c>
      <c r="C23" s="6">
        <v>29</v>
      </c>
      <c r="D23" s="7">
        <v>55</v>
      </c>
      <c r="H23" s="6">
        <v>30</v>
      </c>
      <c r="I23" s="6">
        <v>13.5</v>
      </c>
      <c r="J23" s="7">
        <v>16.7</v>
      </c>
      <c r="L23" s="40">
        <v>-15</v>
      </c>
      <c r="M23" s="36">
        <v>310</v>
      </c>
    </row>
    <row r="24" spans="1:13" ht="16.5" thickBot="1">
      <c r="A24">
        <v>9</v>
      </c>
      <c r="B24" s="5" t="s">
        <v>25</v>
      </c>
      <c r="C24" s="6">
        <v>32</v>
      </c>
      <c r="D24" s="7">
        <v>62</v>
      </c>
      <c r="H24" s="6">
        <v>50</v>
      </c>
      <c r="I24" s="6">
        <v>10.2</v>
      </c>
      <c r="J24" s="7">
        <v>12.8</v>
      </c>
      <c r="L24" s="40">
        <v>-20</v>
      </c>
      <c r="M24" s="36">
        <v>340</v>
      </c>
    </row>
    <row r="25" spans="8:13" ht="16.5" thickBot="1">
      <c r="H25" s="6">
        <v>75</v>
      </c>
      <c r="I25" s="6">
        <v>8</v>
      </c>
      <c r="J25" s="7">
        <v>10.1</v>
      </c>
      <c r="L25" s="40">
        <v>-25</v>
      </c>
      <c r="M25" s="36">
        <v>365</v>
      </c>
    </row>
    <row r="26" spans="8:10" ht="13.5" thickBot="1">
      <c r="H26" s="6">
        <v>100</v>
      </c>
      <c r="I26" s="6">
        <v>6.7</v>
      </c>
      <c r="J26" s="7">
        <v>8.7</v>
      </c>
    </row>
    <row r="27" spans="8:10" ht="16.5" thickBot="1">
      <c r="H27" s="36">
        <v>150</v>
      </c>
      <c r="I27" s="36">
        <v>5.4</v>
      </c>
      <c r="J27" s="37">
        <v>7</v>
      </c>
    </row>
    <row r="31" ht="18">
      <c r="F31" s="51" t="s">
        <v>104</v>
      </c>
    </row>
    <row r="32" spans="6:15" ht="12.75">
      <c r="F32" t="s">
        <v>96</v>
      </c>
      <c r="G32" t="s">
        <v>75</v>
      </c>
      <c r="H32" t="s">
        <v>82</v>
      </c>
      <c r="I32" t="s">
        <v>79</v>
      </c>
      <c r="J32" t="s">
        <v>80</v>
      </c>
      <c r="K32" t="s">
        <v>96</v>
      </c>
      <c r="L32" t="s">
        <v>75</v>
      </c>
      <c r="M32" t="s">
        <v>82</v>
      </c>
      <c r="N32" t="s">
        <v>79</v>
      </c>
      <c r="O32" t="s">
        <v>80</v>
      </c>
    </row>
    <row r="33" spans="6:15" ht="12.75">
      <c r="F33" s="47">
        <v>1</v>
      </c>
      <c r="G33" t="s">
        <v>76</v>
      </c>
      <c r="H33">
        <v>10</v>
      </c>
      <c r="I33">
        <f>2*(5*2+5*2.5+2*2.5)</f>
        <v>55</v>
      </c>
      <c r="J33">
        <v>25</v>
      </c>
      <c r="K33" s="47">
        <v>1</v>
      </c>
      <c r="L33" s="137" t="s">
        <v>183</v>
      </c>
      <c r="M33">
        <v>2</v>
      </c>
      <c r="N33" s="150">
        <v>19</v>
      </c>
      <c r="O33" s="150">
        <v>5</v>
      </c>
    </row>
    <row r="34" spans="6:15" ht="12.75">
      <c r="F34" s="47">
        <v>2</v>
      </c>
      <c r="G34" t="s">
        <v>77</v>
      </c>
      <c r="H34">
        <v>12</v>
      </c>
      <c r="I34">
        <v>59</v>
      </c>
      <c r="J34">
        <f>4*3*2.5</f>
        <v>30</v>
      </c>
      <c r="K34" s="47">
        <v>2</v>
      </c>
      <c r="L34" s="137" t="s">
        <v>131</v>
      </c>
      <c r="M34">
        <v>3</v>
      </c>
      <c r="N34" s="48">
        <v>23.5</v>
      </c>
      <c r="O34">
        <v>7.5</v>
      </c>
    </row>
    <row r="35" spans="6:15" ht="12.75">
      <c r="F35" s="47">
        <v>3</v>
      </c>
      <c r="K35" s="47">
        <v>3</v>
      </c>
      <c r="L35" s="137" t="s">
        <v>173</v>
      </c>
      <c r="M35">
        <v>4</v>
      </c>
      <c r="N35" s="48">
        <v>28</v>
      </c>
      <c r="O35">
        <v>10</v>
      </c>
    </row>
    <row r="36" spans="6:15" ht="12.75">
      <c r="F36" s="47">
        <v>4</v>
      </c>
      <c r="K36" s="47">
        <v>4</v>
      </c>
      <c r="L36" s="137" t="s">
        <v>184</v>
      </c>
      <c r="M36">
        <v>5</v>
      </c>
      <c r="N36" s="150">
        <v>32.5</v>
      </c>
      <c r="O36" s="150">
        <v>12.5</v>
      </c>
    </row>
    <row r="37" spans="6:15" ht="12.75">
      <c r="F37" s="47">
        <v>5</v>
      </c>
      <c r="K37" s="47">
        <v>5</v>
      </c>
      <c r="L37" s="137" t="s">
        <v>174</v>
      </c>
      <c r="M37">
        <v>6</v>
      </c>
      <c r="N37" s="48">
        <v>37</v>
      </c>
      <c r="O37">
        <v>15</v>
      </c>
    </row>
    <row r="38" spans="6:15" ht="12.75">
      <c r="F38" s="47">
        <v>6</v>
      </c>
      <c r="K38" s="47">
        <v>6</v>
      </c>
      <c r="L38" s="137" t="s">
        <v>185</v>
      </c>
      <c r="M38">
        <v>8</v>
      </c>
      <c r="N38" s="150">
        <v>46</v>
      </c>
      <c r="O38" s="150">
        <v>20</v>
      </c>
    </row>
    <row r="39" spans="2:15" ht="12.75">
      <c r="B39" s="142" t="s">
        <v>180</v>
      </c>
      <c r="C39" s="143" t="s">
        <v>181</v>
      </c>
      <c r="D39" s="143" t="s">
        <v>79</v>
      </c>
      <c r="E39" s="144" t="s">
        <v>80</v>
      </c>
      <c r="F39" s="47">
        <v>7</v>
      </c>
      <c r="K39" s="47">
        <v>7</v>
      </c>
      <c r="L39" s="137" t="s">
        <v>175</v>
      </c>
      <c r="M39">
        <v>8.8</v>
      </c>
      <c r="N39" s="48">
        <v>48.6</v>
      </c>
      <c r="O39">
        <v>22</v>
      </c>
    </row>
    <row r="40" spans="2:15" ht="12.75">
      <c r="B40" s="33">
        <v>2</v>
      </c>
      <c r="C40" s="48">
        <v>1.5</v>
      </c>
      <c r="D40" s="48">
        <f>2*(B40*C40+B40*2.5+C40*2.5)</f>
        <v>23.5</v>
      </c>
      <c r="E40" s="138">
        <f>B40*C40*2.5</f>
        <v>7.5</v>
      </c>
      <c r="F40" s="47">
        <v>8</v>
      </c>
      <c r="K40" s="47">
        <v>8</v>
      </c>
      <c r="L40" s="137" t="s">
        <v>186</v>
      </c>
      <c r="M40">
        <v>10</v>
      </c>
      <c r="N40" s="150">
        <v>52.5</v>
      </c>
      <c r="O40" s="150">
        <v>25</v>
      </c>
    </row>
    <row r="41" spans="2:15" ht="12.75">
      <c r="B41" s="33">
        <v>2</v>
      </c>
      <c r="C41" s="48">
        <v>2</v>
      </c>
      <c r="D41" s="48">
        <f aca="true" t="shared" si="0" ref="D41:D50">2*(B41*C41+B41*2.5+C41*2.5)</f>
        <v>28</v>
      </c>
      <c r="E41" s="138">
        <f aca="true" t="shared" si="1" ref="E41:E50">B41*C41*2.5</f>
        <v>10</v>
      </c>
      <c r="F41" s="47">
        <v>9</v>
      </c>
      <c r="K41" s="47">
        <v>9</v>
      </c>
      <c r="L41" s="137" t="s">
        <v>77</v>
      </c>
      <c r="M41">
        <v>12</v>
      </c>
      <c r="N41" s="48">
        <v>59</v>
      </c>
      <c r="O41">
        <v>30</v>
      </c>
    </row>
    <row r="42" spans="2:15" ht="12.75">
      <c r="B42" s="33">
        <v>3</v>
      </c>
      <c r="C42" s="48">
        <v>2</v>
      </c>
      <c r="D42" s="48">
        <f t="shared" si="0"/>
        <v>37</v>
      </c>
      <c r="E42" s="138">
        <f t="shared" si="1"/>
        <v>15</v>
      </c>
      <c r="F42" s="47">
        <v>10</v>
      </c>
      <c r="K42" s="47">
        <v>10</v>
      </c>
      <c r="L42" s="137" t="s">
        <v>176</v>
      </c>
      <c r="M42">
        <v>14</v>
      </c>
      <c r="N42" s="48">
        <v>65.5</v>
      </c>
      <c r="O42">
        <v>35</v>
      </c>
    </row>
    <row r="43" spans="2:15" ht="12.75">
      <c r="B43" s="33">
        <v>4</v>
      </c>
      <c r="C43" s="48">
        <v>2.2</v>
      </c>
      <c r="D43" s="48">
        <f t="shared" si="0"/>
        <v>48.6</v>
      </c>
      <c r="E43" s="138">
        <f t="shared" si="1"/>
        <v>22</v>
      </c>
      <c r="F43" s="47">
        <v>11</v>
      </c>
      <c r="K43" s="47">
        <v>11</v>
      </c>
      <c r="L43" s="137" t="s">
        <v>187</v>
      </c>
      <c r="M43">
        <v>15.75</v>
      </c>
      <c r="N43" s="150">
        <v>71.5</v>
      </c>
      <c r="O43" s="150">
        <v>39.375</v>
      </c>
    </row>
    <row r="44" spans="2:15" ht="12.75">
      <c r="B44" s="33">
        <v>5</v>
      </c>
      <c r="C44" s="48">
        <v>2</v>
      </c>
      <c r="D44" s="48">
        <f t="shared" si="0"/>
        <v>55</v>
      </c>
      <c r="E44" s="138">
        <f t="shared" si="1"/>
        <v>25</v>
      </c>
      <c r="F44" s="47">
        <v>12</v>
      </c>
      <c r="K44" s="47">
        <v>12</v>
      </c>
      <c r="L44" s="137" t="s">
        <v>76</v>
      </c>
      <c r="M44">
        <v>10</v>
      </c>
      <c r="N44" s="48">
        <v>55</v>
      </c>
      <c r="O44">
        <v>25</v>
      </c>
    </row>
    <row r="45" spans="2:15" ht="12.75">
      <c r="B45" s="33">
        <v>4</v>
      </c>
      <c r="C45" s="48">
        <v>3</v>
      </c>
      <c r="D45" s="48">
        <f t="shared" si="0"/>
        <v>59</v>
      </c>
      <c r="E45" s="138">
        <f t="shared" si="1"/>
        <v>30</v>
      </c>
      <c r="F45" s="47">
        <v>13</v>
      </c>
      <c r="K45" s="47">
        <v>13</v>
      </c>
      <c r="L45" t="s">
        <v>78</v>
      </c>
      <c r="M45">
        <v>15</v>
      </c>
      <c r="N45">
        <f>2*(5*3+5*2.5+3*2.5)</f>
        <v>70</v>
      </c>
      <c r="O45">
        <f>5*3*2.5</f>
        <v>37.5</v>
      </c>
    </row>
    <row r="46" spans="2:15" ht="12.75">
      <c r="B46" s="33">
        <v>4</v>
      </c>
      <c r="C46" s="48">
        <v>3.5</v>
      </c>
      <c r="D46" s="48">
        <f t="shared" si="0"/>
        <v>65.5</v>
      </c>
      <c r="E46" s="138">
        <f t="shared" si="1"/>
        <v>35</v>
      </c>
      <c r="F46" s="47">
        <v>14</v>
      </c>
      <c r="K46" s="47">
        <v>14</v>
      </c>
      <c r="L46" t="s">
        <v>81</v>
      </c>
      <c r="M46">
        <v>20</v>
      </c>
      <c r="N46">
        <f>2*(5*4+5*2.5+4*2.5)</f>
        <v>85</v>
      </c>
      <c r="O46">
        <f>(5*4*2.5)</f>
        <v>50</v>
      </c>
    </row>
    <row r="47" spans="2:15" ht="12.75">
      <c r="B47" s="33">
        <v>6</v>
      </c>
      <c r="C47" s="48">
        <v>3</v>
      </c>
      <c r="D47" s="48">
        <f t="shared" si="0"/>
        <v>81</v>
      </c>
      <c r="E47" s="138">
        <f t="shared" si="1"/>
        <v>45</v>
      </c>
      <c r="F47" s="47">
        <v>15</v>
      </c>
      <c r="K47" s="47">
        <v>15</v>
      </c>
      <c r="L47" s="137" t="s">
        <v>177</v>
      </c>
      <c r="M47">
        <v>18</v>
      </c>
      <c r="N47" s="48">
        <v>81</v>
      </c>
      <c r="O47">
        <v>45</v>
      </c>
    </row>
    <row r="48" spans="2:15" ht="12.75">
      <c r="B48" s="33">
        <v>5</v>
      </c>
      <c r="C48" s="48">
        <v>4</v>
      </c>
      <c r="D48" s="48">
        <f t="shared" si="0"/>
        <v>85</v>
      </c>
      <c r="E48" s="138">
        <f t="shared" si="1"/>
        <v>50</v>
      </c>
      <c r="F48" s="47">
        <v>16</v>
      </c>
      <c r="G48" s="137" t="s">
        <v>81</v>
      </c>
      <c r="H48">
        <v>20</v>
      </c>
      <c r="I48" s="48">
        <v>85</v>
      </c>
      <c r="J48">
        <v>50</v>
      </c>
      <c r="K48" s="47">
        <v>16</v>
      </c>
      <c r="L48" t="s">
        <v>172</v>
      </c>
      <c r="M48">
        <v>24</v>
      </c>
      <c r="N48">
        <v>98</v>
      </c>
      <c r="O48">
        <v>60</v>
      </c>
    </row>
    <row r="49" spans="2:15" ht="12.75">
      <c r="B49" s="33">
        <v>7</v>
      </c>
      <c r="C49" s="48">
        <v>5</v>
      </c>
      <c r="D49" s="48">
        <f t="shared" si="0"/>
        <v>130</v>
      </c>
      <c r="E49" s="138">
        <f t="shared" si="1"/>
        <v>87.5</v>
      </c>
      <c r="F49" s="47">
        <v>17</v>
      </c>
      <c r="K49" s="47">
        <v>17</v>
      </c>
      <c r="L49" t="s">
        <v>170</v>
      </c>
      <c r="M49">
        <v>27</v>
      </c>
      <c r="N49">
        <v>106.5</v>
      </c>
      <c r="O49">
        <v>67.5</v>
      </c>
    </row>
    <row r="50" spans="2:15" ht="12.75">
      <c r="B50" s="139">
        <v>8</v>
      </c>
      <c r="C50" s="140">
        <v>6.5</v>
      </c>
      <c r="D50" s="140">
        <f t="shared" si="0"/>
        <v>176.5</v>
      </c>
      <c r="E50" s="141">
        <f t="shared" si="1"/>
        <v>130</v>
      </c>
      <c r="F50" s="47">
        <v>18</v>
      </c>
      <c r="K50" s="47">
        <v>18</v>
      </c>
      <c r="L50" t="s">
        <v>171</v>
      </c>
      <c r="M50">
        <v>30</v>
      </c>
      <c r="N50">
        <v>115</v>
      </c>
      <c r="O50">
        <v>75</v>
      </c>
    </row>
    <row r="51" spans="4:15" ht="12.75">
      <c r="D51" s="140">
        <f aca="true" t="shared" si="2" ref="D51:D57">2*(B51*C51+B51*2.5+C51*2.5)</f>
        <v>0</v>
      </c>
      <c r="E51" s="141">
        <f aca="true" t="shared" si="3" ref="E51:E57">B51*C51*2.5</f>
        <v>0</v>
      </c>
      <c r="K51" s="47">
        <v>19</v>
      </c>
      <c r="L51" s="137" t="s">
        <v>179</v>
      </c>
      <c r="M51">
        <v>35</v>
      </c>
      <c r="N51" s="48">
        <v>130</v>
      </c>
      <c r="O51">
        <v>87.5</v>
      </c>
    </row>
    <row r="52" spans="2:15" ht="12.75">
      <c r="B52">
        <v>2</v>
      </c>
      <c r="C52">
        <v>1</v>
      </c>
      <c r="D52" s="140">
        <f t="shared" si="2"/>
        <v>19</v>
      </c>
      <c r="E52" s="141">
        <f t="shared" si="3"/>
        <v>5</v>
      </c>
      <c r="F52" s="47">
        <v>19</v>
      </c>
      <c r="K52" s="47">
        <v>20</v>
      </c>
      <c r="L52" s="137" t="s">
        <v>188</v>
      </c>
      <c r="M52">
        <v>36</v>
      </c>
      <c r="N52" s="150">
        <v>134.5</v>
      </c>
      <c r="O52" s="150">
        <v>90</v>
      </c>
    </row>
    <row r="53" spans="2:15" ht="12.75">
      <c r="B53">
        <v>2.5</v>
      </c>
      <c r="C53">
        <v>2</v>
      </c>
      <c r="D53" s="148">
        <f t="shared" si="2"/>
        <v>32.5</v>
      </c>
      <c r="E53" s="149">
        <f t="shared" si="3"/>
        <v>12.5</v>
      </c>
      <c r="F53" s="47">
        <v>20</v>
      </c>
      <c r="K53" s="47">
        <v>21</v>
      </c>
      <c r="L53" s="137" t="s">
        <v>178</v>
      </c>
      <c r="M53">
        <v>52</v>
      </c>
      <c r="N53" s="140">
        <v>176.5</v>
      </c>
      <c r="O53">
        <v>130</v>
      </c>
    </row>
    <row r="54" spans="2:6" ht="12.75">
      <c r="B54">
        <v>4</v>
      </c>
      <c r="C54">
        <v>2</v>
      </c>
      <c r="D54" s="148">
        <f t="shared" si="2"/>
        <v>46</v>
      </c>
      <c r="E54" s="149">
        <f t="shared" si="3"/>
        <v>20</v>
      </c>
      <c r="F54" s="47">
        <v>21</v>
      </c>
    </row>
    <row r="55" spans="2:6" ht="12.75">
      <c r="B55">
        <v>4</v>
      </c>
      <c r="C55">
        <v>2.5</v>
      </c>
      <c r="D55" s="148">
        <f t="shared" si="2"/>
        <v>52.5</v>
      </c>
      <c r="E55" s="149">
        <f t="shared" si="3"/>
        <v>25</v>
      </c>
      <c r="F55" s="47">
        <v>22</v>
      </c>
    </row>
    <row r="56" spans="2:6" ht="12.75">
      <c r="B56">
        <v>4.5</v>
      </c>
      <c r="C56">
        <v>3.5</v>
      </c>
      <c r="D56" s="148">
        <f t="shared" si="2"/>
        <v>71.5</v>
      </c>
      <c r="E56" s="149">
        <f t="shared" si="3"/>
        <v>39.375</v>
      </c>
      <c r="F56" s="47">
        <v>23</v>
      </c>
    </row>
    <row r="57" spans="2:6" ht="12.75">
      <c r="B57">
        <v>8</v>
      </c>
      <c r="C57">
        <v>4.5</v>
      </c>
      <c r="D57" s="148">
        <f t="shared" si="2"/>
        <v>134.5</v>
      </c>
      <c r="E57" s="149">
        <f t="shared" si="3"/>
        <v>90</v>
      </c>
      <c r="F57" s="47">
        <v>24</v>
      </c>
    </row>
  </sheetData>
  <sheetProtection password="DEB8" sheet="1" objects="1" scenarios="1"/>
  <mergeCells count="1">
    <mergeCell ref="I18:J18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8"/>
  <sheetViews>
    <sheetView workbookViewId="0" topLeftCell="A1">
      <selection activeCell="B25" sqref="B25"/>
    </sheetView>
  </sheetViews>
  <sheetFormatPr defaultColWidth="9.140625" defaultRowHeight="12.75"/>
  <cols>
    <col min="2" max="2" width="29.140625" style="0" customWidth="1"/>
    <col min="4" max="4" width="13.57421875" style="0" customWidth="1"/>
    <col min="5" max="5" width="10.28125" style="0" customWidth="1"/>
    <col min="6" max="6" width="12.8515625" style="0" customWidth="1"/>
  </cols>
  <sheetData>
    <row r="1" ht="19.5" customHeight="1"/>
    <row r="2" ht="24.75" customHeight="1"/>
    <row r="3" spans="2:11" ht="23.25" customHeight="1">
      <c r="B3" s="8" t="s">
        <v>40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10">
        <v>9</v>
      </c>
    </row>
    <row r="4" spans="2:11" ht="23.25" customHeight="1">
      <c r="B4" s="11" t="s">
        <v>1</v>
      </c>
      <c r="C4" s="18" t="s">
        <v>26</v>
      </c>
      <c r="D4" s="18" t="s">
        <v>37</v>
      </c>
      <c r="E4" s="18" t="s">
        <v>38</v>
      </c>
      <c r="F4" s="18" t="s">
        <v>39</v>
      </c>
      <c r="G4" s="18" t="s">
        <v>27</v>
      </c>
      <c r="H4" s="18" t="s">
        <v>28</v>
      </c>
      <c r="I4" s="18" t="s">
        <v>29</v>
      </c>
      <c r="J4" s="18" t="s">
        <v>109</v>
      </c>
      <c r="K4" s="19" t="s">
        <v>30</v>
      </c>
    </row>
    <row r="5" spans="2:11" ht="24.75" customHeight="1">
      <c r="B5" s="11" t="s">
        <v>34</v>
      </c>
      <c r="C5" s="12">
        <v>15</v>
      </c>
      <c r="D5" s="12">
        <v>15</v>
      </c>
      <c r="E5" s="12">
        <v>30</v>
      </c>
      <c r="F5" s="12">
        <v>-10</v>
      </c>
      <c r="G5" s="12">
        <v>30</v>
      </c>
      <c r="H5" s="12">
        <v>30</v>
      </c>
      <c r="I5" s="12">
        <v>30</v>
      </c>
      <c r="J5" s="12">
        <v>10</v>
      </c>
      <c r="K5" s="13">
        <v>15</v>
      </c>
    </row>
    <row r="6" spans="2:11" ht="22.5" customHeight="1">
      <c r="B6" s="11" t="s">
        <v>35</v>
      </c>
      <c r="C6" s="12">
        <v>0</v>
      </c>
      <c r="D6" s="12">
        <v>2</v>
      </c>
      <c r="E6" s="12">
        <v>4</v>
      </c>
      <c r="F6" s="12">
        <v>-20</v>
      </c>
      <c r="G6" s="12">
        <v>0</v>
      </c>
      <c r="H6" s="12">
        <v>4</v>
      </c>
      <c r="I6" s="12">
        <v>2</v>
      </c>
      <c r="J6" s="12">
        <v>0</v>
      </c>
      <c r="K6" s="13">
        <v>0</v>
      </c>
    </row>
    <row r="7" spans="2:11" ht="22.5" customHeight="1">
      <c r="B7" s="14" t="s">
        <v>41</v>
      </c>
      <c r="C7" s="12" t="s">
        <v>42</v>
      </c>
      <c r="D7" s="12" t="s">
        <v>42</v>
      </c>
      <c r="E7" s="12" t="s">
        <v>42</v>
      </c>
      <c r="F7" s="12" t="s">
        <v>43</v>
      </c>
      <c r="G7" s="12" t="s">
        <v>42</v>
      </c>
      <c r="H7" s="12" t="s">
        <v>42</v>
      </c>
      <c r="I7" s="12" t="s">
        <v>42</v>
      </c>
      <c r="J7" s="12" t="s">
        <v>42</v>
      </c>
      <c r="K7" s="13" t="s">
        <v>42</v>
      </c>
    </row>
    <row r="8" spans="2:11" ht="28.5" customHeight="1">
      <c r="B8" s="11" t="s">
        <v>36</v>
      </c>
      <c r="C8" s="12">
        <v>4</v>
      </c>
      <c r="D8" s="12">
        <v>4</v>
      </c>
      <c r="E8" s="12">
        <v>4</v>
      </c>
      <c r="F8" s="12">
        <v>6</v>
      </c>
      <c r="G8" s="12">
        <v>4</v>
      </c>
      <c r="H8" s="12">
        <v>4</v>
      </c>
      <c r="I8" s="12">
        <v>4</v>
      </c>
      <c r="J8" s="12">
        <v>4</v>
      </c>
      <c r="K8" s="13">
        <v>4</v>
      </c>
    </row>
    <row r="9" spans="2:11" ht="25.5" customHeight="1">
      <c r="B9" s="11" t="s">
        <v>31</v>
      </c>
      <c r="C9" s="20">
        <v>0.77</v>
      </c>
      <c r="D9" s="20">
        <v>0.85</v>
      </c>
      <c r="E9" s="20">
        <v>0.92</v>
      </c>
      <c r="F9" s="20">
        <v>0.41</v>
      </c>
      <c r="G9" s="20">
        <v>0.73</v>
      </c>
      <c r="H9" s="20">
        <v>0.92</v>
      </c>
      <c r="I9" s="20">
        <v>0.8</v>
      </c>
      <c r="J9" s="20">
        <v>0.76</v>
      </c>
      <c r="K9" s="21">
        <v>0.79</v>
      </c>
    </row>
    <row r="10" spans="2:11" ht="27" customHeight="1">
      <c r="B10" s="11" t="s">
        <v>32</v>
      </c>
      <c r="C10" s="12">
        <v>100</v>
      </c>
      <c r="D10" s="12">
        <v>100</v>
      </c>
      <c r="E10" s="12">
        <v>80</v>
      </c>
      <c r="F10" s="12">
        <v>100</v>
      </c>
      <c r="G10" s="12">
        <v>80</v>
      </c>
      <c r="H10" s="12">
        <v>80</v>
      </c>
      <c r="I10" s="12">
        <v>100</v>
      </c>
      <c r="J10" s="12">
        <v>80</v>
      </c>
      <c r="K10" s="13">
        <v>80</v>
      </c>
    </row>
    <row r="11" spans="2:11" ht="21.75" customHeight="1">
      <c r="B11" s="15" t="s">
        <v>33</v>
      </c>
      <c r="C11" s="16">
        <v>0</v>
      </c>
      <c r="D11" s="16">
        <v>0</v>
      </c>
      <c r="E11" s="16">
        <v>500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</row>
    <row r="12" ht="12.75">
      <c r="B12" s="14" t="s">
        <v>53</v>
      </c>
    </row>
    <row r="13" spans="2:10" ht="12.75">
      <c r="B13" s="14" t="s">
        <v>9</v>
      </c>
      <c r="C13" t="s">
        <v>56</v>
      </c>
      <c r="F13" t="s">
        <v>54</v>
      </c>
      <c r="J13" t="s">
        <v>55</v>
      </c>
    </row>
    <row r="14" spans="2:11" ht="12.75">
      <c r="B14" t="s">
        <v>152</v>
      </c>
      <c r="C14" s="47">
        <v>-3</v>
      </c>
      <c r="D14" s="47"/>
      <c r="E14" s="47"/>
      <c r="F14" s="47">
        <v>-3</v>
      </c>
      <c r="G14" s="47"/>
      <c r="H14" s="47"/>
      <c r="I14" s="47"/>
      <c r="J14" s="47">
        <v>-3</v>
      </c>
      <c r="K14" s="47">
        <v>-3</v>
      </c>
    </row>
    <row r="15" spans="2:8" ht="16.5" thickBot="1">
      <c r="B15" t="s">
        <v>44</v>
      </c>
      <c r="E15" s="64" t="s">
        <v>95</v>
      </c>
      <c r="H15" s="65" t="s">
        <v>62</v>
      </c>
    </row>
    <row r="16" spans="2:9" ht="12.75">
      <c r="B16" t="s">
        <v>45</v>
      </c>
      <c r="E16" s="41" t="s">
        <v>94</v>
      </c>
      <c r="F16" s="42" t="s">
        <v>93</v>
      </c>
      <c r="H16" s="66" t="s">
        <v>80</v>
      </c>
      <c r="I16" s="67" t="s">
        <v>112</v>
      </c>
    </row>
    <row r="17" spans="2:9" ht="12.75">
      <c r="B17" t="s">
        <v>46</v>
      </c>
      <c r="E17" s="43">
        <v>-25</v>
      </c>
      <c r="F17" s="44">
        <v>365</v>
      </c>
      <c r="H17" s="68">
        <v>10</v>
      </c>
      <c r="I17" s="56">
        <v>1250</v>
      </c>
    </row>
    <row r="18" spans="2:9" ht="12.75">
      <c r="B18" t="s">
        <v>47</v>
      </c>
      <c r="E18" s="43">
        <v>-20</v>
      </c>
      <c r="F18" s="44">
        <v>340</v>
      </c>
      <c r="H18" s="68">
        <v>20</v>
      </c>
      <c r="I18" s="56">
        <v>2500</v>
      </c>
    </row>
    <row r="19" spans="2:9" ht="12.75">
      <c r="B19" t="s">
        <v>48</v>
      </c>
      <c r="E19" s="43">
        <v>-15</v>
      </c>
      <c r="F19" s="44">
        <v>310</v>
      </c>
      <c r="H19" s="68">
        <v>30</v>
      </c>
      <c r="I19" s="56">
        <v>3750</v>
      </c>
    </row>
    <row r="20" spans="2:9" ht="12.75">
      <c r="B20" t="s">
        <v>49</v>
      </c>
      <c r="E20" s="43">
        <v>-10</v>
      </c>
      <c r="F20" s="44">
        <v>285</v>
      </c>
      <c r="H20" s="68">
        <v>40</v>
      </c>
      <c r="I20" s="56">
        <v>5000</v>
      </c>
    </row>
    <row r="21" spans="2:9" ht="12.75">
      <c r="B21" t="s">
        <v>50</v>
      </c>
      <c r="E21" s="43">
        <v>-5</v>
      </c>
      <c r="F21" s="44">
        <v>260</v>
      </c>
      <c r="H21" s="68">
        <v>50</v>
      </c>
      <c r="I21" s="56">
        <v>6250</v>
      </c>
    </row>
    <row r="22" spans="2:9" ht="12.75">
      <c r="B22" t="s">
        <v>110</v>
      </c>
      <c r="E22" s="43">
        <v>0</v>
      </c>
      <c r="F22" s="44">
        <v>235</v>
      </c>
      <c r="H22" s="68">
        <v>60</v>
      </c>
      <c r="I22" s="56">
        <v>7500</v>
      </c>
    </row>
    <row r="23" spans="2:9" ht="12.75">
      <c r="B23" t="s">
        <v>51</v>
      </c>
      <c r="E23" s="43">
        <v>5</v>
      </c>
      <c r="F23" s="44">
        <v>210</v>
      </c>
      <c r="H23" s="68">
        <v>70</v>
      </c>
      <c r="I23" s="56">
        <v>8750</v>
      </c>
    </row>
    <row r="24" spans="5:9" ht="13.5" thickBot="1">
      <c r="E24" s="45">
        <v>10</v>
      </c>
      <c r="F24" s="46">
        <v>180</v>
      </c>
      <c r="H24" s="68">
        <v>80</v>
      </c>
      <c r="I24" s="56">
        <v>10000</v>
      </c>
    </row>
    <row r="25" spans="8:9" ht="12.75">
      <c r="H25" s="68">
        <v>90</v>
      </c>
      <c r="I25" s="56">
        <v>11250</v>
      </c>
    </row>
    <row r="26" spans="8:9" ht="13.5" thickBot="1">
      <c r="H26" s="69">
        <v>100</v>
      </c>
      <c r="I26" s="70">
        <v>12500</v>
      </c>
    </row>
    <row r="27" spans="5:6" ht="12.75">
      <c r="E27" t="s">
        <v>80</v>
      </c>
      <c r="F27" t="s">
        <v>112</v>
      </c>
    </row>
    <row r="29" spans="5:6" ht="12.75">
      <c r="E29">
        <v>2.5</v>
      </c>
      <c r="F29">
        <v>300</v>
      </c>
    </row>
    <row r="30" spans="5:6" ht="12.75">
      <c r="E30">
        <v>5</v>
      </c>
      <c r="F30">
        <v>500</v>
      </c>
    </row>
    <row r="31" spans="5:6" ht="12.75">
      <c r="E31">
        <v>7.5</v>
      </c>
      <c r="F31">
        <v>700</v>
      </c>
    </row>
    <row r="32" spans="5:6" ht="12.75">
      <c r="E32">
        <v>10</v>
      </c>
      <c r="F32">
        <v>1250</v>
      </c>
    </row>
    <row r="33" spans="5:6" ht="12.75">
      <c r="E33">
        <v>12.5</v>
      </c>
      <c r="F33">
        <v>1250</v>
      </c>
    </row>
    <row r="34" spans="5:6" ht="12.75">
      <c r="E34">
        <v>15</v>
      </c>
      <c r="F34">
        <v>2500</v>
      </c>
    </row>
    <row r="35" spans="5:6" ht="12.75">
      <c r="E35">
        <v>17.5</v>
      </c>
      <c r="F35">
        <v>2500</v>
      </c>
    </row>
    <row r="36" spans="5:6" ht="12.75">
      <c r="E36">
        <v>20</v>
      </c>
      <c r="F36">
        <v>2500</v>
      </c>
    </row>
    <row r="37" spans="5:6" ht="12.75">
      <c r="E37">
        <v>22.5</v>
      </c>
      <c r="F37">
        <v>2500</v>
      </c>
    </row>
    <row r="38" spans="5:6" ht="12.75">
      <c r="E38">
        <v>25</v>
      </c>
      <c r="F38">
        <v>2500</v>
      </c>
    </row>
    <row r="39" spans="5:6" ht="12.75">
      <c r="E39">
        <v>27.5</v>
      </c>
      <c r="F39">
        <v>3750</v>
      </c>
    </row>
    <row r="40" spans="5:6" ht="12.75">
      <c r="E40">
        <v>30</v>
      </c>
      <c r="F40">
        <v>3750</v>
      </c>
    </row>
    <row r="41" spans="5:6" ht="12.75">
      <c r="E41">
        <v>32.5</v>
      </c>
      <c r="F41">
        <v>3750</v>
      </c>
    </row>
    <row r="42" spans="5:6" ht="12.75">
      <c r="E42">
        <v>35</v>
      </c>
      <c r="F42">
        <v>5000</v>
      </c>
    </row>
    <row r="43" spans="5:6" ht="12.75">
      <c r="E43">
        <v>37.5</v>
      </c>
      <c r="F43">
        <v>5000</v>
      </c>
    </row>
    <row r="44" spans="5:6" ht="12.75">
      <c r="E44">
        <v>40</v>
      </c>
      <c r="F44">
        <v>5000</v>
      </c>
    </row>
    <row r="45" spans="5:6" ht="12.75">
      <c r="E45">
        <v>42.5</v>
      </c>
      <c r="F45">
        <v>5000</v>
      </c>
    </row>
    <row r="46" spans="5:6" ht="12.75">
      <c r="E46">
        <v>45</v>
      </c>
      <c r="F46">
        <v>6250</v>
      </c>
    </row>
    <row r="47" spans="5:6" ht="12.75">
      <c r="E47">
        <v>47.5</v>
      </c>
      <c r="F47">
        <v>6250</v>
      </c>
    </row>
    <row r="48" spans="5:6" ht="12.75">
      <c r="E48">
        <v>50</v>
      </c>
      <c r="F48">
        <v>6250</v>
      </c>
    </row>
    <row r="49" spans="5:6" ht="12.75">
      <c r="E49">
        <v>52.5</v>
      </c>
      <c r="F49">
        <v>6250</v>
      </c>
    </row>
    <row r="50" spans="5:6" ht="12.75">
      <c r="E50">
        <v>55</v>
      </c>
      <c r="F50">
        <v>7500</v>
      </c>
    </row>
    <row r="51" spans="5:6" ht="12.75">
      <c r="E51">
        <v>57.5</v>
      </c>
      <c r="F51">
        <v>7500</v>
      </c>
    </row>
    <row r="52" spans="5:6" ht="12.75">
      <c r="E52">
        <v>60</v>
      </c>
      <c r="F52">
        <v>7500</v>
      </c>
    </row>
    <row r="53" spans="5:6" ht="12.75">
      <c r="E53">
        <v>62.5</v>
      </c>
      <c r="F53">
        <v>7500</v>
      </c>
    </row>
    <row r="54" spans="5:6" ht="12.75">
      <c r="E54">
        <v>65</v>
      </c>
      <c r="F54">
        <v>8750</v>
      </c>
    </row>
    <row r="55" spans="5:6" ht="12.75">
      <c r="E55">
        <v>67.5</v>
      </c>
      <c r="F55">
        <v>8750</v>
      </c>
    </row>
    <row r="56" spans="5:6" ht="12.75">
      <c r="E56">
        <v>70</v>
      </c>
      <c r="F56">
        <f>17500/2</f>
        <v>8750</v>
      </c>
    </row>
    <row r="57" spans="5:6" ht="12.75">
      <c r="E57">
        <v>72.5</v>
      </c>
      <c r="F57">
        <v>8750</v>
      </c>
    </row>
    <row r="58" spans="5:6" ht="12.75">
      <c r="E58">
        <v>75</v>
      </c>
      <c r="F58">
        <v>10000</v>
      </c>
    </row>
    <row r="59" spans="5:6" ht="12.75">
      <c r="E59">
        <v>77.5</v>
      </c>
      <c r="F59">
        <v>10000</v>
      </c>
    </row>
    <row r="60" spans="5:6" ht="12.75">
      <c r="E60">
        <v>80</v>
      </c>
      <c r="F60">
        <v>10000</v>
      </c>
    </row>
    <row r="61" spans="5:6" ht="12.75">
      <c r="E61">
        <v>82.5</v>
      </c>
      <c r="F61">
        <v>10000</v>
      </c>
    </row>
    <row r="62" spans="5:6" ht="12.75">
      <c r="E62">
        <v>85</v>
      </c>
      <c r="F62">
        <v>10000</v>
      </c>
    </row>
    <row r="63" spans="5:6" ht="12.75">
      <c r="E63">
        <v>87.5</v>
      </c>
      <c r="F63">
        <v>11250</v>
      </c>
    </row>
    <row r="64" spans="5:6" ht="12.75">
      <c r="E64">
        <v>90</v>
      </c>
      <c r="F64">
        <v>11250</v>
      </c>
    </row>
    <row r="65" spans="5:6" ht="12.75">
      <c r="E65">
        <v>92.5</v>
      </c>
      <c r="F65">
        <v>11250</v>
      </c>
    </row>
    <row r="66" spans="5:6" ht="12.75">
      <c r="E66">
        <v>95</v>
      </c>
      <c r="F66">
        <v>12500</v>
      </c>
    </row>
    <row r="67" spans="5:6" ht="12.75">
      <c r="E67">
        <v>97.5</v>
      </c>
      <c r="F67">
        <v>12500</v>
      </c>
    </row>
    <row r="68" spans="5:6" ht="12.75">
      <c r="E68">
        <v>100</v>
      </c>
      <c r="F68">
        <v>12500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F11" sqref="F11"/>
    </sheetView>
  </sheetViews>
  <sheetFormatPr defaultColWidth="9.140625" defaultRowHeight="12.75"/>
  <cols>
    <col min="6" max="6" width="14.140625" style="0" customWidth="1"/>
  </cols>
  <sheetData>
    <row r="1" spans="4:8" ht="15.75">
      <c r="D1" s="80" t="s">
        <v>118</v>
      </c>
      <c r="E1" s="80">
        <f>calculo_carga_termica!H4</f>
        <v>32</v>
      </c>
      <c r="F1" s="102" t="s">
        <v>145</v>
      </c>
      <c r="G1" s="102">
        <f>IF(AND(E1&gt;=7.5,E1&lt;22),10,IF(AND(E1&gt;=2.5,E1&lt;7.5),5,IF(AND(E1&gt;=22,E1&lt;27.5),25,IF(AND(E1&gt;=27.6,E1&lt;32.5),30,IF(AND(E1&gt;=32.5,E1&lt;37.5),35,IF(AND(E1&gt;=37.5,E1&lt;42.5),40,"esta fora"))))))</f>
        <v>30</v>
      </c>
      <c r="H1" t="s">
        <v>119</v>
      </c>
    </row>
    <row r="2" spans="4:8" ht="15.75">
      <c r="D2" s="80" t="s">
        <v>120</v>
      </c>
      <c r="E2" s="80">
        <f>calculo_carga_termica!H5</f>
        <v>60</v>
      </c>
      <c r="F2" s="102" t="s">
        <v>145</v>
      </c>
      <c r="G2" s="102">
        <f>IF(AND(E2&gt;=45,E2&lt;55),50,IF(AND(E2&gt;=55,E2&lt;65),60,IF(AND(E2&gt;=65,E2&lt;75),70,IF(AND(E2&gt;=75,E2&lt;85),80,"fora de escala"))))</f>
        <v>60</v>
      </c>
      <c r="H2" t="s">
        <v>121</v>
      </c>
    </row>
    <row r="3" spans="4:8" ht="12.75">
      <c r="D3" t="s">
        <v>122</v>
      </c>
      <c r="E3">
        <f>calculo_carga_termica!D5</f>
        <v>-20</v>
      </c>
      <c r="F3" s="81" t="s">
        <v>145</v>
      </c>
      <c r="G3">
        <f>VLOOKUP(E3,M6:N30,2)</f>
        <v>-20</v>
      </c>
      <c r="H3" t="s">
        <v>123</v>
      </c>
    </row>
    <row r="4" spans="4:8" ht="15.75">
      <c r="D4" s="82" t="s">
        <v>124</v>
      </c>
      <c r="E4" s="82">
        <f>IF(E3&lt;=0,G6,G5)</f>
        <v>24.2</v>
      </c>
      <c r="H4" t="s">
        <v>125</v>
      </c>
    </row>
    <row r="5" spans="6:14" ht="12.75">
      <c r="F5" s="64" t="s">
        <v>147</v>
      </c>
      <c r="G5" t="e">
        <f>G69</f>
        <v>#N/A</v>
      </c>
      <c r="M5" s="88" t="s">
        <v>149</v>
      </c>
      <c r="N5" s="88" t="s">
        <v>150</v>
      </c>
    </row>
    <row r="6" spans="1:14" ht="18">
      <c r="A6" s="110"/>
      <c r="B6" s="111"/>
      <c r="C6" s="111"/>
      <c r="D6" s="111"/>
      <c r="E6" s="111"/>
      <c r="F6" s="112" t="s">
        <v>148</v>
      </c>
      <c r="G6" s="111">
        <f>G47</f>
        <v>24.2</v>
      </c>
      <c r="H6" s="111"/>
      <c r="I6" s="111"/>
      <c r="J6" s="111"/>
      <c r="K6" s="111"/>
      <c r="L6" s="47"/>
      <c r="M6" s="109">
        <v>-45</v>
      </c>
      <c r="N6" s="88">
        <v>-40</v>
      </c>
    </row>
    <row r="7" spans="1:14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7"/>
      <c r="M7" s="109">
        <v>-40</v>
      </c>
      <c r="N7" s="88">
        <v>-40</v>
      </c>
    </row>
    <row r="8" spans="1:14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47"/>
      <c r="M8" s="109">
        <v>-37.5</v>
      </c>
      <c r="N8" s="88">
        <v>-35</v>
      </c>
    </row>
    <row r="9" spans="1:14" ht="12.7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47"/>
      <c r="M9" s="109">
        <v>-35</v>
      </c>
      <c r="N9" s="88">
        <v>-35</v>
      </c>
    </row>
    <row r="10" spans="1:14" ht="12.75">
      <c r="A10" s="111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47"/>
      <c r="M10" s="109">
        <v>-32.5</v>
      </c>
      <c r="N10" s="88">
        <v>-35</v>
      </c>
    </row>
    <row r="11" spans="1:14" ht="12.75">
      <c r="A11" s="113"/>
      <c r="B11" s="114"/>
      <c r="C11" s="114"/>
      <c r="D11" s="114"/>
      <c r="E11" s="114"/>
      <c r="F11" s="114"/>
      <c r="G11" s="112"/>
      <c r="H11" s="114"/>
      <c r="I11" s="114"/>
      <c r="J11" s="114"/>
      <c r="K11" s="114"/>
      <c r="L11" s="47"/>
      <c r="M11" s="109">
        <v>-30</v>
      </c>
      <c r="N11" s="88">
        <v>-30</v>
      </c>
    </row>
    <row r="12" spans="1:14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47"/>
      <c r="M12" s="109">
        <v>-27.5</v>
      </c>
      <c r="N12" s="88">
        <v>-25</v>
      </c>
    </row>
    <row r="13" spans="1:14" ht="12.7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47"/>
      <c r="M13" s="109">
        <v>-25</v>
      </c>
      <c r="N13" s="88">
        <v>-25</v>
      </c>
    </row>
    <row r="14" spans="1:14" ht="12.7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47"/>
      <c r="M14" s="109">
        <v>-22.5</v>
      </c>
      <c r="N14" s="88">
        <v>-20</v>
      </c>
    </row>
    <row r="15" spans="1:14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3"/>
      <c r="M15" s="109">
        <v>-20</v>
      </c>
      <c r="N15" s="88">
        <v>-20</v>
      </c>
    </row>
    <row r="16" spans="1:14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3"/>
      <c r="M16" s="109">
        <v>-17.5</v>
      </c>
      <c r="N16" s="88">
        <v>-15</v>
      </c>
    </row>
    <row r="17" spans="1:14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109">
        <v>-15</v>
      </c>
      <c r="N17" s="88">
        <v>-15</v>
      </c>
    </row>
    <row r="18" spans="1:14" ht="12.75">
      <c r="A18" s="111"/>
      <c r="B18" s="113"/>
      <c r="C18" s="111"/>
      <c r="D18" s="115"/>
      <c r="E18" s="111"/>
      <c r="F18" s="111"/>
      <c r="G18" s="111"/>
      <c r="H18" s="111"/>
      <c r="I18" s="111"/>
      <c r="J18" s="111"/>
      <c r="K18" s="111"/>
      <c r="M18" s="109">
        <v>-12.5</v>
      </c>
      <c r="N18" s="88">
        <v>-10</v>
      </c>
    </row>
    <row r="19" spans="1:14" ht="12.75">
      <c r="A19" s="111"/>
      <c r="B19" s="113"/>
      <c r="C19" s="111"/>
      <c r="D19" s="111"/>
      <c r="E19" s="111"/>
      <c r="F19" s="111"/>
      <c r="G19" s="111"/>
      <c r="H19" s="111"/>
      <c r="I19" s="111"/>
      <c r="J19" s="111"/>
      <c r="K19" s="111"/>
      <c r="M19" s="109">
        <v>-10</v>
      </c>
      <c r="N19" s="88">
        <v>-10</v>
      </c>
    </row>
    <row r="20" spans="1:14" ht="12.75">
      <c r="A20" s="111"/>
      <c r="B20" s="113"/>
      <c r="C20" s="111"/>
      <c r="D20" s="111"/>
      <c r="E20" s="111"/>
      <c r="F20" s="111"/>
      <c r="G20" s="111"/>
      <c r="H20" s="111"/>
      <c r="I20" s="111"/>
      <c r="J20" s="111"/>
      <c r="K20" s="111"/>
      <c r="M20" s="109">
        <v>-7.5</v>
      </c>
      <c r="N20" s="88">
        <v>-5</v>
      </c>
    </row>
    <row r="21" spans="1:14" ht="12.75">
      <c r="A21" s="111"/>
      <c r="B21" s="113"/>
      <c r="C21" s="111"/>
      <c r="D21" s="111"/>
      <c r="E21" s="111"/>
      <c r="F21" s="111"/>
      <c r="G21" s="111"/>
      <c r="H21" s="111"/>
      <c r="I21" s="111"/>
      <c r="J21" s="111"/>
      <c r="K21" s="111"/>
      <c r="M21" s="109">
        <v>-5</v>
      </c>
      <c r="N21" s="88">
        <v>-5</v>
      </c>
    </row>
    <row r="22" spans="1:14" ht="18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M22" s="109">
        <v>-2.5</v>
      </c>
      <c r="N22" s="88">
        <v>0</v>
      </c>
    </row>
    <row r="23" spans="1:14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109">
        <v>0</v>
      </c>
      <c r="N23" s="88">
        <v>0</v>
      </c>
    </row>
    <row r="24" spans="1:14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M24" s="109">
        <v>2.5</v>
      </c>
      <c r="N24" s="88">
        <v>5</v>
      </c>
    </row>
    <row r="25" spans="1:14" ht="15">
      <c r="A25" s="113"/>
      <c r="B25" s="111"/>
      <c r="C25" s="111"/>
      <c r="D25" s="116"/>
      <c r="E25" s="116"/>
      <c r="F25" s="111"/>
      <c r="G25" s="111"/>
      <c r="H25" s="111"/>
      <c r="I25" s="111"/>
      <c r="J25" s="111"/>
      <c r="K25" s="111"/>
      <c r="M25" s="109">
        <v>5</v>
      </c>
      <c r="N25" s="88">
        <v>5</v>
      </c>
    </row>
    <row r="26" spans="1:14" ht="12.7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M26" s="88">
        <v>7.5</v>
      </c>
      <c r="N26" s="88">
        <v>10</v>
      </c>
    </row>
    <row r="27" spans="1:14" ht="12.75">
      <c r="A27" s="113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M27" s="88">
        <v>10</v>
      </c>
      <c r="N27" s="88">
        <v>10</v>
      </c>
    </row>
    <row r="28" spans="1:14" ht="12.75">
      <c r="A28" s="113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M28" s="88">
        <v>12.5</v>
      </c>
      <c r="N28" s="88">
        <v>15</v>
      </c>
    </row>
    <row r="29" spans="1:14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M29" s="88">
        <v>15</v>
      </c>
      <c r="N29" s="88">
        <v>15</v>
      </c>
    </row>
    <row r="30" spans="1:14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M30" s="88">
        <v>20</v>
      </c>
      <c r="N30" s="88">
        <v>20</v>
      </c>
    </row>
    <row r="34" spans="4:13" ht="12.75">
      <c r="D34" s="104">
        <v>5</v>
      </c>
      <c r="E34" s="104"/>
      <c r="F34" s="104">
        <v>10</v>
      </c>
      <c r="G34" s="104"/>
      <c r="H34" s="104">
        <v>25</v>
      </c>
      <c r="I34" s="104"/>
      <c r="J34" s="104">
        <v>30</v>
      </c>
      <c r="K34" s="104"/>
      <c r="L34" s="104">
        <v>35</v>
      </c>
      <c r="M34" s="104"/>
    </row>
    <row r="35" spans="4:13" ht="12.75">
      <c r="D35" s="103">
        <v>70</v>
      </c>
      <c r="E35" s="103">
        <v>80</v>
      </c>
      <c r="F35" s="103">
        <v>70</v>
      </c>
      <c r="G35" s="103">
        <v>80</v>
      </c>
      <c r="H35" s="103">
        <v>50</v>
      </c>
      <c r="I35" s="103">
        <v>60</v>
      </c>
      <c r="J35" s="103">
        <v>50</v>
      </c>
      <c r="K35" s="103">
        <v>60</v>
      </c>
      <c r="L35" s="103">
        <v>50</v>
      </c>
      <c r="M35" s="103">
        <v>60</v>
      </c>
    </row>
    <row r="36" spans="3:13" ht="12.75">
      <c r="C36" s="47">
        <v>-40</v>
      </c>
      <c r="D36" s="105">
        <v>16.9</v>
      </c>
      <c r="E36" s="105">
        <v>17.3</v>
      </c>
      <c r="F36" s="106">
        <v>17.4</v>
      </c>
      <c r="G36" s="106">
        <v>17.5</v>
      </c>
      <c r="H36" s="105">
        <v>25</v>
      </c>
      <c r="I36" s="105">
        <v>26.4</v>
      </c>
      <c r="J36" s="88">
        <v>28.3</v>
      </c>
      <c r="K36" s="88">
        <v>29.9</v>
      </c>
      <c r="L36" s="105">
        <v>32</v>
      </c>
      <c r="M36" s="105">
        <v>34.3</v>
      </c>
    </row>
    <row r="37" spans="3:13" ht="12.75">
      <c r="C37" s="47">
        <v>-35</v>
      </c>
      <c r="D37" s="105">
        <v>15.3</v>
      </c>
      <c r="E37" s="105">
        <v>15.7</v>
      </c>
      <c r="F37" s="106">
        <v>15.8</v>
      </c>
      <c r="G37" s="106">
        <v>15.9</v>
      </c>
      <c r="H37" s="105">
        <v>23.6</v>
      </c>
      <c r="I37" s="105">
        <v>24.9</v>
      </c>
      <c r="J37" s="88">
        <v>26.9</v>
      </c>
      <c r="K37" s="88">
        <v>28.5</v>
      </c>
      <c r="L37" s="105">
        <v>30.6</v>
      </c>
      <c r="M37" s="105">
        <v>32</v>
      </c>
    </row>
    <row r="38" spans="3:13" ht="12.75">
      <c r="C38" s="47">
        <v>-30</v>
      </c>
      <c r="D38" s="105">
        <v>13.6</v>
      </c>
      <c r="E38" s="105">
        <v>14</v>
      </c>
      <c r="F38" s="106">
        <v>14.1</v>
      </c>
      <c r="G38" s="106">
        <v>14.4</v>
      </c>
      <c r="H38" s="105">
        <v>22.2</v>
      </c>
      <c r="I38" s="105">
        <v>23.5</v>
      </c>
      <c r="J38" s="88">
        <v>25.4</v>
      </c>
      <c r="K38" s="88">
        <v>27.1</v>
      </c>
      <c r="L38" s="105">
        <v>29.2</v>
      </c>
      <c r="M38" s="105">
        <v>31.6</v>
      </c>
    </row>
    <row r="39" spans="3:13" ht="12.75">
      <c r="C39" s="47">
        <v>-25</v>
      </c>
      <c r="D39" s="105">
        <v>11.9</v>
      </c>
      <c r="E39" s="105">
        <v>12.5</v>
      </c>
      <c r="F39" s="106">
        <v>12.6</v>
      </c>
      <c r="G39" s="106">
        <v>12.8</v>
      </c>
      <c r="H39" s="105">
        <v>20.6</v>
      </c>
      <c r="I39" s="105">
        <v>22</v>
      </c>
      <c r="J39" s="88">
        <v>23.8</v>
      </c>
      <c r="K39" s="88">
        <v>25.7</v>
      </c>
      <c r="L39" s="105">
        <v>27.8</v>
      </c>
      <c r="M39" s="105">
        <v>30.2</v>
      </c>
    </row>
    <row r="40" spans="3:13" ht="12.75">
      <c r="C40" s="47">
        <v>-20</v>
      </c>
      <c r="D40" s="105">
        <v>10.2</v>
      </c>
      <c r="E40" s="105">
        <v>10.6</v>
      </c>
      <c r="F40" s="106">
        <v>10.9</v>
      </c>
      <c r="G40" s="106">
        <v>11.2</v>
      </c>
      <c r="H40" s="105">
        <v>19.1</v>
      </c>
      <c r="I40" s="105">
        <v>20.5</v>
      </c>
      <c r="J40" s="88">
        <v>22.4</v>
      </c>
      <c r="K40" s="88">
        <v>24.2</v>
      </c>
      <c r="L40" s="105">
        <v>266.3</v>
      </c>
      <c r="M40" s="105">
        <v>28.7</v>
      </c>
    </row>
    <row r="41" spans="3:13" ht="12.75">
      <c r="C41" s="47">
        <v>-15</v>
      </c>
      <c r="D41" s="105">
        <v>8.35</v>
      </c>
      <c r="E41" s="105">
        <v>8.76</v>
      </c>
      <c r="F41" s="106">
        <v>9.14</v>
      </c>
      <c r="G41" s="106">
        <v>9.42</v>
      </c>
      <c r="H41" s="105">
        <v>17.5</v>
      </c>
      <c r="I41" s="105">
        <v>18.8</v>
      </c>
      <c r="J41" s="88">
        <v>20.8</v>
      </c>
      <c r="K41" s="88">
        <v>22.5</v>
      </c>
      <c r="L41" s="105">
        <v>24.7</v>
      </c>
      <c r="M41" s="105">
        <v>27.1</v>
      </c>
    </row>
    <row r="42" spans="3:13" ht="12.75">
      <c r="C42" s="47">
        <v>-10</v>
      </c>
      <c r="D42" s="105">
        <v>6.47</v>
      </c>
      <c r="E42" s="105">
        <v>6.87</v>
      </c>
      <c r="F42" s="106">
        <v>7.37</v>
      </c>
      <c r="G42" s="106">
        <v>7.66</v>
      </c>
      <c r="H42" s="105">
        <v>15.8</v>
      </c>
      <c r="I42" s="105">
        <v>17.1</v>
      </c>
      <c r="J42" s="88">
        <v>19.2</v>
      </c>
      <c r="K42" s="88">
        <v>20.9</v>
      </c>
      <c r="L42" s="105">
        <v>23.1</v>
      </c>
      <c r="M42" s="105">
        <v>25.5</v>
      </c>
    </row>
    <row r="43" spans="3:13" ht="12.75">
      <c r="C43" s="47">
        <v>-5</v>
      </c>
      <c r="D43" s="105">
        <v>4.61</v>
      </c>
      <c r="E43" s="105">
        <v>5.01</v>
      </c>
      <c r="F43" s="106">
        <v>5.61</v>
      </c>
      <c r="G43" s="106">
        <v>5.89</v>
      </c>
      <c r="H43" s="105">
        <v>14.1</v>
      </c>
      <c r="I43" s="105">
        <v>15.5</v>
      </c>
      <c r="J43" s="88">
        <v>17.5</v>
      </c>
      <c r="K43" s="88">
        <v>19.3</v>
      </c>
      <c r="L43" s="105">
        <v>21.5</v>
      </c>
      <c r="M43" s="105">
        <v>23.9</v>
      </c>
    </row>
    <row r="44" spans="3:13" ht="12.75">
      <c r="C44" s="47">
        <v>0</v>
      </c>
      <c r="D44" s="105">
        <v>2.19</v>
      </c>
      <c r="E44" s="105">
        <v>2.65</v>
      </c>
      <c r="F44" s="106">
        <v>3.39</v>
      </c>
      <c r="G44" s="106">
        <v>3.67</v>
      </c>
      <c r="H44" s="105">
        <v>12</v>
      </c>
      <c r="I44" s="105">
        <v>13.4</v>
      </c>
      <c r="J44" s="88">
        <v>15.5</v>
      </c>
      <c r="K44" s="88">
        <v>17.3</v>
      </c>
      <c r="L44" s="105">
        <v>19.6</v>
      </c>
      <c r="M44" s="105">
        <v>22</v>
      </c>
    </row>
    <row r="47" spans="3:7" ht="15.75">
      <c r="C47" s="88" t="s">
        <v>118</v>
      </c>
      <c r="D47" s="88">
        <f>G1</f>
        <v>30</v>
      </c>
      <c r="F47" s="107" t="s">
        <v>146</v>
      </c>
      <c r="G47" s="107">
        <f>VLOOKUP(G3,C49:D57,2)</f>
        <v>24.2</v>
      </c>
    </row>
    <row r="48" spans="3:4" ht="12.75">
      <c r="C48" s="88" t="s">
        <v>120</v>
      </c>
      <c r="D48" s="88">
        <f>G2</f>
        <v>60</v>
      </c>
    </row>
    <row r="49" spans="3:4" ht="12.75">
      <c r="C49" s="47">
        <v>-40</v>
      </c>
      <c r="D49">
        <f>IF($D$47=5,HLOOKUP($D$48,$D$35:$E$44,2),IF($D$47=10,HLOOKUP($D$48,$F$35:$G$44,2),IF($D$47=25,HLOOKUP($D$48,$H$35:$I$44,2),IF($D$47=30,HLOOKUP($D$48,$J$35:$K$44,2),IF($D$47=35,HLOOKUP($D$48,$L$35:$M$44,2),"fora de escala")))))</f>
        <v>29.9</v>
      </c>
    </row>
    <row r="50" spans="3:4" ht="12.75">
      <c r="C50" s="47">
        <v>-35</v>
      </c>
      <c r="D50">
        <f>IF($D$47=5,HLOOKUP($D$48,$D$35:$E$44,3),IF($D$47=10,HLOOKUP($D$48,$F$35:$G$44,3),IF($D$47=25,HLOOKUP($D$48,$H$35:$I$44,3),IF($D$47=30,HLOOKUP($D$48,$J$35:$K$44,3),IF($D$47=35,HLOOKUP($D$48,$L$35:$M$44,3),"fora de escala")))))</f>
        <v>28.5</v>
      </c>
    </row>
    <row r="51" spans="3:4" ht="12.75">
      <c r="C51" s="47">
        <v>-30</v>
      </c>
      <c r="D51">
        <f>IF($D$47=5,HLOOKUP($D$48,$D$35:$E$44,4),IF($D$47=10,HLOOKUP($D$48,$F$35:$G$44,4),IF($D$47=25,HLOOKUP($D$48,$H$35:$I$44,4),IF($D$47=30,HLOOKUP($D$48,$J$35:$K$44,4),IF($D$47=35,HLOOKUP($D$48,$L$35:$M$44,4),"fora de escala")))))</f>
        <v>27.1</v>
      </c>
    </row>
    <row r="52" spans="3:4" ht="12.75">
      <c r="C52" s="47">
        <v>-25</v>
      </c>
      <c r="D52">
        <f>IF($D$47=5,HLOOKUP($D$48,$D$35:$E$44,5),IF($D$47=10,HLOOKUP($D$48,$F$35:$G$44,5),IF($D$47=25,HLOOKUP($D$48,$H$35:$I$44,5),IF($D$47=30,HLOOKUP($D$48,$J$35:$K$44,5),IF($D$47=35,HLOOKUP($D$48,$L$35:$M$44,5),"fora de escala")))))</f>
        <v>25.7</v>
      </c>
    </row>
    <row r="53" spans="3:4" ht="12.75">
      <c r="C53" s="47">
        <v>-20</v>
      </c>
      <c r="D53">
        <f>IF($D$47=5,HLOOKUP($D$48,$D$35:$E$44,6),IF($D$47=10,HLOOKUP($D$48,$F$35:$G$44,6),IF($D$47=25,HLOOKUP($D$48,$H$35:$I$44,6),IF($D$47=30,HLOOKUP($D$48,$J$35:$K$44,6),IF($D$47=35,HLOOKUP($D$48,$L$35:$M$44,6),"fora de escala")))))</f>
        <v>24.2</v>
      </c>
    </row>
    <row r="54" spans="3:4" ht="12.75">
      <c r="C54" s="47">
        <v>-15</v>
      </c>
      <c r="D54">
        <f>IF($D$47=5,HLOOKUP($D$48,$D$35:$E$44,7),IF($D$47=10,HLOOKUP($D$48,$F$35:$G$44,7),IF($D$47=25,HLOOKUP($D$48,$H$35:$I$44,7),IF($D$47=30,HLOOKUP($D$48,$J$35:$K$44,7),IF($D$47=35,HLOOKUP($D$48,$L$35:$M$44,7),"fora de escala")))))</f>
        <v>22.5</v>
      </c>
    </row>
    <row r="55" spans="3:4" ht="12.75">
      <c r="C55" s="47">
        <v>-10</v>
      </c>
      <c r="D55">
        <f>IF($D$47=5,HLOOKUP($D$48,$D$35:$E$44,8),IF($D$47=10,HLOOKUP($D$48,$F$35:$G$44,8),IF($D$47=25,HLOOKUP($D$48,$H$35:$I$44,8),IF($D$47=30,HLOOKUP($D$48,$J$35:$K$44,8),IF($D$47=35,HLOOKUP($D$48,$L$35:$M$44,8),"fora de escala")))))</f>
        <v>20.9</v>
      </c>
    </row>
    <row r="56" spans="3:4" ht="12.75">
      <c r="C56" s="47">
        <v>-5</v>
      </c>
      <c r="D56">
        <f>IF($D$47=5,HLOOKUP($D$48,$D$35:$E$44,9),IF($D$47=10,HLOOKUP($D$48,$F$35:$G$44,9),IF($D$47=25,HLOOKUP($D$48,$H$35:$I$44,9),IF($D$47=30,HLOOKUP($D$48,$J$35:$K$44,9),IF($D$47=35,HLOOKUP($D$48,$L$35:$M$44,9),"fora de escala")))))</f>
        <v>19.3</v>
      </c>
    </row>
    <row r="57" spans="3:4" ht="12.75">
      <c r="C57" s="47">
        <v>0</v>
      </c>
      <c r="D57">
        <f>IF($D$47=5,HLOOKUP($D$48,$D$35:$E$44,10),IF($D$47=10,HLOOKUP($D$48,$F$35:$G$44,10),IF($D$47=25,HLOOKUP($D$48,$H$35:$I$44,10),IF($D$47=30,HLOOKUP($D$48,$J$35:$K$44,10),IF($D$47=35,HLOOKUP($D$48,$L$35:$M$44,10),"fora de escala")))))</f>
        <v>17.3</v>
      </c>
    </row>
    <row r="61" spans="3:13" ht="12.75">
      <c r="C61" t="s">
        <v>118</v>
      </c>
      <c r="D61" s="83">
        <v>25</v>
      </c>
      <c r="E61" s="83"/>
      <c r="F61" s="83"/>
      <c r="G61" s="84">
        <v>30</v>
      </c>
      <c r="H61" s="84"/>
      <c r="I61" s="84"/>
      <c r="J61" s="85">
        <v>35</v>
      </c>
      <c r="K61" s="85"/>
      <c r="L61" s="83">
        <v>40</v>
      </c>
      <c r="M61" s="83"/>
    </row>
    <row r="62" spans="3:13" ht="12.75">
      <c r="C62" t="s">
        <v>126</v>
      </c>
      <c r="D62" s="86">
        <v>50</v>
      </c>
      <c r="E62" s="86">
        <v>60</v>
      </c>
      <c r="F62" s="86">
        <v>70</v>
      </c>
      <c r="G62" s="87">
        <v>50</v>
      </c>
      <c r="H62" s="87">
        <v>60</v>
      </c>
      <c r="I62" s="87">
        <v>70</v>
      </c>
      <c r="J62" s="81">
        <v>50</v>
      </c>
      <c r="K62" s="81">
        <v>60</v>
      </c>
      <c r="L62" s="86">
        <v>50</v>
      </c>
      <c r="M62" s="86">
        <v>60</v>
      </c>
    </row>
    <row r="63" spans="3:13" ht="12.75">
      <c r="C63" s="47">
        <v>0</v>
      </c>
      <c r="D63" s="86">
        <v>11.7</v>
      </c>
      <c r="E63" s="86">
        <v>13.1</v>
      </c>
      <c r="F63" s="86">
        <v>14.4</v>
      </c>
      <c r="G63" s="87">
        <v>15.2</v>
      </c>
      <c r="H63" s="87">
        <v>17</v>
      </c>
      <c r="I63" s="84">
        <v>18.9</v>
      </c>
      <c r="J63" s="81">
        <v>19.3</v>
      </c>
      <c r="K63" s="81">
        <v>21.7</v>
      </c>
      <c r="L63" s="86">
        <v>23.9</v>
      </c>
      <c r="M63" s="86">
        <v>27.2</v>
      </c>
    </row>
    <row r="64" spans="3:13" ht="12.75">
      <c r="C64" s="47">
        <v>5</v>
      </c>
      <c r="D64" s="86">
        <v>8.26</v>
      </c>
      <c r="E64" s="86">
        <v>10.6</v>
      </c>
      <c r="F64" s="86">
        <v>12</v>
      </c>
      <c r="G64" s="87">
        <v>12.8</v>
      </c>
      <c r="H64" s="87">
        <v>14.5</v>
      </c>
      <c r="I64" s="87">
        <v>16.5</v>
      </c>
      <c r="J64" s="81">
        <v>16.9</v>
      </c>
      <c r="K64" s="81">
        <v>19.3</v>
      </c>
      <c r="L64" s="86">
        <v>21.6</v>
      </c>
      <c r="M64" s="86">
        <v>24.7</v>
      </c>
    </row>
    <row r="65" spans="3:13" ht="12.75">
      <c r="C65" s="47">
        <v>10</v>
      </c>
      <c r="D65" s="86">
        <v>6.35</v>
      </c>
      <c r="E65" s="86">
        <v>7.71</v>
      </c>
      <c r="F65" s="86">
        <v>9.12</v>
      </c>
      <c r="G65" s="87">
        <v>7.61</v>
      </c>
      <c r="H65" s="87">
        <v>11.7</v>
      </c>
      <c r="I65" s="87">
        <v>13.7</v>
      </c>
      <c r="J65" s="81">
        <v>14.1</v>
      </c>
      <c r="K65" s="81">
        <v>16.5</v>
      </c>
      <c r="L65" s="86">
        <v>16.9</v>
      </c>
      <c r="M65" s="86">
        <v>23.7</v>
      </c>
    </row>
    <row r="66" spans="3:13" ht="12.75">
      <c r="C66" s="47">
        <v>15</v>
      </c>
      <c r="D66" s="86">
        <v>3.05</v>
      </c>
      <c r="E66" s="86">
        <v>4.44</v>
      </c>
      <c r="F66" s="86">
        <v>5.87</v>
      </c>
      <c r="G66" s="87">
        <v>5.71</v>
      </c>
      <c r="H66" s="87">
        <v>8.52</v>
      </c>
      <c r="I66" s="87">
        <v>10.5</v>
      </c>
      <c r="J66" s="81">
        <v>11.9</v>
      </c>
      <c r="K66" s="81">
        <v>13.4</v>
      </c>
      <c r="L66" s="86">
        <v>15.8</v>
      </c>
      <c r="M66" s="86">
        <v>18.9</v>
      </c>
    </row>
    <row r="69" spans="3:7" ht="15.75">
      <c r="C69" s="88" t="s">
        <v>118</v>
      </c>
      <c r="D69" s="88">
        <f>G1</f>
        <v>30</v>
      </c>
      <c r="F69" s="107" t="s">
        <v>146</v>
      </c>
      <c r="G69" s="107" t="e">
        <f>VLOOKUP($G$3,$C$71:$D$74,2)</f>
        <v>#N/A</v>
      </c>
    </row>
    <row r="70" spans="3:4" ht="12.75">
      <c r="C70" s="88" t="s">
        <v>120</v>
      </c>
      <c r="D70" s="88">
        <f>G2</f>
        <v>60</v>
      </c>
    </row>
    <row r="71" spans="3:4" ht="12.75">
      <c r="C71" s="47">
        <v>0</v>
      </c>
      <c r="D71">
        <f>IF($D$69=25,HLOOKUP($D$70,$D$62:$F$66,2),IF($D$69=30,HLOOKUP($D$70,$G$62:$I$66,2),IF($D$69=35,HLOOKUP($D$70,$J$62:$K$66,2),IF($D$69=40,HLOOKUP($D$70,$L$62:$M$66,2),"fora de escala"))))</f>
        <v>17</v>
      </c>
    </row>
    <row r="72" spans="3:4" ht="12.75">
      <c r="C72" s="47">
        <v>5</v>
      </c>
      <c r="D72">
        <f>IF($D$69=25,HLOOKUP($D$70,$D$62:$F$66,3),IF($D$69=30,HLOOKUP($D$70,$G$62:$I$66,3),IF($D$69=35,HLOOKUP($D$70,$J$62:$K$66,3),IF($D$69=40,HLOOKUP($D$70,$L$62:$M$66,3),"fora de escala"))))</f>
        <v>14.5</v>
      </c>
    </row>
    <row r="73" spans="3:4" ht="12.75">
      <c r="C73" s="47">
        <v>10</v>
      </c>
      <c r="D73">
        <f>IF($D$69=25,HLOOKUP($D$70,$D$62:$F$66,4),IF($D$69=30,HLOOKUP($D$70,$G$62:$I$66,4),IF($D$69=35,HLOOKUP($D$70,$J$62:$K$66,4),IF($D$69=40,HLOOKUP($D$70,$L$62:$M$66,4),"fora de escala"))))</f>
        <v>11.7</v>
      </c>
    </row>
    <row r="74" spans="3:4" ht="12.75">
      <c r="C74" s="47">
        <v>15</v>
      </c>
      <c r="D74">
        <f>IF($D$69=25,HLOOKUP($D$70,$D$62:$F$66,5),IF($D$69=30,HLOOKUP($D$70,$G$62:$I$66,5),IF($D$69=35,HLOOKUP($D$70,$J$62:$K$66,5),IF($D$69=40,HLOOKUP($D$70,$L$62:$M$66,5),"fora de escala"))))</f>
        <v>8.52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E22" sqref="E22"/>
    </sheetView>
  </sheetViews>
  <sheetFormatPr defaultColWidth="9.140625" defaultRowHeight="12.75"/>
  <cols>
    <col min="5" max="5" width="12.140625" style="0" customWidth="1"/>
    <col min="6" max="6" width="10.7109375" style="0" customWidth="1"/>
  </cols>
  <sheetData>
    <row r="2" ht="12.75">
      <c r="B2" t="s">
        <v>127</v>
      </c>
    </row>
    <row r="3" ht="12.75">
      <c r="B3" t="s">
        <v>128</v>
      </c>
    </row>
    <row r="4" spans="2:6" ht="12.75">
      <c r="B4" s="90" t="s">
        <v>75</v>
      </c>
      <c r="C4" s="90" t="s">
        <v>129</v>
      </c>
      <c r="D4" s="90" t="s">
        <v>130</v>
      </c>
      <c r="F4" s="93" t="s">
        <v>134</v>
      </c>
    </row>
    <row r="5" spans="2:6" ht="12.75">
      <c r="B5" t="s">
        <v>131</v>
      </c>
      <c r="C5">
        <v>7.5</v>
      </c>
      <c r="D5">
        <v>800</v>
      </c>
      <c r="E5" s="92">
        <f>-0.3411*C5^2+101.01*C5+71.998</f>
        <v>810.3861250000001</v>
      </c>
      <c r="F5" s="91">
        <f>55.588*C5+945.12</f>
        <v>1362.03</v>
      </c>
    </row>
    <row r="6" spans="3:6" ht="12.75">
      <c r="C6">
        <v>10</v>
      </c>
      <c r="D6">
        <v>1000</v>
      </c>
      <c r="E6" s="92">
        <f aca="true" t="shared" si="0" ref="E6:E15">-0.3411*C6^2+101.01*C6+71.998</f>
        <v>1047.988</v>
      </c>
      <c r="F6" s="91">
        <f aca="true" t="shared" si="1" ref="F6:F15">55.588*C6+945.12</f>
        <v>1501</v>
      </c>
    </row>
    <row r="7" spans="3:6" ht="12.75">
      <c r="C7">
        <v>15</v>
      </c>
      <c r="D7">
        <v>1500</v>
      </c>
      <c r="E7" s="92">
        <f t="shared" si="0"/>
        <v>1510.4005000000002</v>
      </c>
      <c r="F7" s="91">
        <f t="shared" si="1"/>
        <v>1778.94</v>
      </c>
    </row>
    <row r="8" spans="3:6" ht="12.75">
      <c r="C8">
        <v>22</v>
      </c>
      <c r="D8">
        <v>2100</v>
      </c>
      <c r="E8" s="92">
        <f t="shared" si="0"/>
        <v>2129.1256000000003</v>
      </c>
      <c r="F8" s="91">
        <f t="shared" si="1"/>
        <v>2168.056</v>
      </c>
    </row>
    <row r="9" spans="3:6" ht="12.75">
      <c r="C9">
        <v>25</v>
      </c>
      <c r="D9">
        <v>2400</v>
      </c>
      <c r="E9" s="92">
        <f t="shared" si="0"/>
        <v>2384.0605</v>
      </c>
      <c r="F9" s="91">
        <f t="shared" si="1"/>
        <v>2334.82</v>
      </c>
    </row>
    <row r="10" spans="3:6" ht="12.75">
      <c r="C10">
        <v>30</v>
      </c>
      <c r="D10">
        <v>2800</v>
      </c>
      <c r="E10" s="92">
        <f t="shared" si="0"/>
        <v>2795.3080000000004</v>
      </c>
      <c r="F10" s="91">
        <f t="shared" si="1"/>
        <v>2612.76</v>
      </c>
    </row>
    <row r="11" spans="3:6" ht="12.75">
      <c r="C11">
        <v>35</v>
      </c>
      <c r="D11">
        <v>3200</v>
      </c>
      <c r="E11" s="92">
        <f t="shared" si="0"/>
        <v>3189.5005000000006</v>
      </c>
      <c r="F11" s="91">
        <f t="shared" si="1"/>
        <v>2890.7</v>
      </c>
    </row>
    <row r="12" spans="3:6" ht="12.75">
      <c r="C12">
        <v>45</v>
      </c>
      <c r="D12">
        <v>4000</v>
      </c>
      <c r="E12" s="92">
        <f t="shared" si="0"/>
        <v>3926.7205</v>
      </c>
      <c r="F12" s="91">
        <f t="shared" si="1"/>
        <v>3446.58</v>
      </c>
    </row>
    <row r="13" spans="3:6" ht="12.75">
      <c r="C13">
        <v>50</v>
      </c>
      <c r="D13">
        <v>4400</v>
      </c>
      <c r="E13" s="92">
        <f t="shared" si="0"/>
        <v>4269.748</v>
      </c>
      <c r="F13" s="91">
        <f t="shared" si="1"/>
        <v>3724.52</v>
      </c>
    </row>
    <row r="14" spans="3:6" ht="12.75">
      <c r="C14">
        <v>87.5</v>
      </c>
      <c r="D14">
        <v>6100</v>
      </c>
      <c r="E14" s="92">
        <f t="shared" si="0"/>
        <v>6298.826125</v>
      </c>
      <c r="F14" s="91">
        <f t="shared" si="1"/>
        <v>5809.07</v>
      </c>
    </row>
    <row r="15" spans="3:6" ht="12.75">
      <c r="C15">
        <v>130</v>
      </c>
      <c r="D15">
        <v>7500</v>
      </c>
      <c r="E15" s="92">
        <f t="shared" si="0"/>
        <v>7438.7080000000005</v>
      </c>
      <c r="F15" s="91">
        <f t="shared" si="1"/>
        <v>8171.56</v>
      </c>
    </row>
    <row r="16" ht="12.75">
      <c r="E16" s="47"/>
    </row>
    <row r="17" ht="12.75">
      <c r="E17" s="47"/>
    </row>
    <row r="18" ht="12.75">
      <c r="E18" s="47"/>
    </row>
    <row r="19" ht="12.75">
      <c r="E19" s="47"/>
    </row>
    <row r="20" ht="12.75">
      <c r="E20" s="47"/>
    </row>
    <row r="21" spans="3:5" ht="12.75">
      <c r="C21" t="s">
        <v>80</v>
      </c>
      <c r="D21" t="s">
        <v>132</v>
      </c>
      <c r="E21" s="47"/>
    </row>
    <row r="22" spans="3:5" ht="12.75">
      <c r="C22">
        <v>5</v>
      </c>
      <c r="D22">
        <v>700</v>
      </c>
      <c r="E22" s="92">
        <f>-0.4349*C22^2+105.7*C22+181.66</f>
        <v>699.2875</v>
      </c>
    </row>
    <row r="23" spans="3:5" ht="12.75">
      <c r="C23">
        <v>7.5</v>
      </c>
      <c r="D23">
        <v>900</v>
      </c>
      <c r="E23" s="92">
        <f aca="true" t="shared" si="2" ref="E23:E32">-0.4349*C23^2+105.7*C23+181.66</f>
        <v>949.946875</v>
      </c>
    </row>
    <row r="24" spans="3:5" ht="12.75">
      <c r="C24">
        <v>12.5</v>
      </c>
      <c r="D24">
        <v>1400</v>
      </c>
      <c r="E24" s="92">
        <f t="shared" si="2"/>
        <v>1434.956875</v>
      </c>
    </row>
    <row r="25" spans="3:5" ht="12.75">
      <c r="C25">
        <v>15</v>
      </c>
      <c r="D25">
        <v>1800</v>
      </c>
      <c r="E25" s="92">
        <f t="shared" si="2"/>
        <v>1669.3075000000001</v>
      </c>
    </row>
    <row r="26" spans="3:5" ht="12.75">
      <c r="C26">
        <v>20</v>
      </c>
      <c r="D26">
        <v>2000</v>
      </c>
      <c r="E26" s="92">
        <f t="shared" si="2"/>
        <v>2121.7</v>
      </c>
    </row>
    <row r="27" spans="3:5" ht="12.75">
      <c r="C27">
        <v>22.5</v>
      </c>
      <c r="D27">
        <v>2300</v>
      </c>
      <c r="E27" s="92">
        <f t="shared" si="2"/>
        <v>2339.7418749999997</v>
      </c>
    </row>
    <row r="28" spans="3:5" ht="12.75">
      <c r="C28">
        <v>25</v>
      </c>
      <c r="D28">
        <v>2500</v>
      </c>
      <c r="E28" s="92">
        <f t="shared" si="2"/>
        <v>2552.3475</v>
      </c>
    </row>
    <row r="29" spans="3:5" ht="12.75">
      <c r="C29">
        <v>35</v>
      </c>
      <c r="D29">
        <v>3400</v>
      </c>
      <c r="E29" s="92">
        <f t="shared" si="2"/>
        <v>3348.4075</v>
      </c>
    </row>
    <row r="30" spans="3:5" ht="12.75">
      <c r="C30">
        <v>39.5</v>
      </c>
      <c r="D30">
        <v>4000</v>
      </c>
      <c r="E30" s="92">
        <f t="shared" si="2"/>
        <v>3678.2572750000004</v>
      </c>
    </row>
    <row r="31" spans="3:5" ht="12.75">
      <c r="C31">
        <v>67.5</v>
      </c>
      <c r="D31">
        <v>5000</v>
      </c>
      <c r="E31" s="92">
        <f t="shared" si="2"/>
        <v>5334.896875</v>
      </c>
    </row>
    <row r="32" spans="3:5" ht="12.75">
      <c r="C32">
        <v>90</v>
      </c>
      <c r="D32">
        <v>6300</v>
      </c>
      <c r="E32" s="92">
        <f t="shared" si="2"/>
        <v>6171.969999999999</v>
      </c>
    </row>
    <row r="33" ht="12.75">
      <c r="E33" s="47"/>
    </row>
    <row r="34" spans="3:5" ht="12.75">
      <c r="C34">
        <v>100</v>
      </c>
      <c r="E34" s="92">
        <f>-0.4349*C34^2+105.7*C34+181.66</f>
        <v>6402.66</v>
      </c>
    </row>
    <row r="35" spans="3:6" ht="12.75">
      <c r="C35">
        <v>150</v>
      </c>
      <c r="E35" s="92">
        <f>-0.4349*C35^2+105.7*C35+181.66</f>
        <v>6251.41</v>
      </c>
      <c r="F35" t="s">
        <v>133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F15"/>
  <sheetViews>
    <sheetView workbookViewId="0" topLeftCell="A1">
      <selection activeCell="E15" sqref="E15"/>
    </sheetView>
  </sheetViews>
  <sheetFormatPr defaultColWidth="9.140625" defaultRowHeight="12.75"/>
  <cols>
    <col min="3" max="3" width="11.28125" style="0" customWidth="1"/>
  </cols>
  <sheetData>
    <row r="5" spans="3:6" ht="12.75">
      <c r="C5" s="2" t="s">
        <v>159</v>
      </c>
      <c r="D5" s="131" t="s">
        <v>160</v>
      </c>
      <c r="E5" s="131" t="s">
        <v>161</v>
      </c>
      <c r="F5" s="131" t="s">
        <v>162</v>
      </c>
    </row>
    <row r="6" spans="2:6" ht="12.75">
      <c r="B6" s="47">
        <v>1</v>
      </c>
      <c r="C6" s="131" t="s">
        <v>163</v>
      </c>
      <c r="D6" s="2">
        <v>6</v>
      </c>
      <c r="E6" s="2">
        <v>3.5</v>
      </c>
      <c r="F6" s="2">
        <v>2</v>
      </c>
    </row>
    <row r="7" spans="2:6" ht="12.75">
      <c r="B7" s="47">
        <v>2</v>
      </c>
      <c r="C7" s="131" t="s">
        <v>164</v>
      </c>
      <c r="D7" s="2">
        <v>3.2</v>
      </c>
      <c r="E7" s="2">
        <v>2</v>
      </c>
      <c r="F7" s="2">
        <v>1</v>
      </c>
    </row>
    <row r="8" spans="2:6" ht="12.75">
      <c r="B8" s="47">
        <v>3</v>
      </c>
      <c r="C8" s="131" t="s">
        <v>165</v>
      </c>
      <c r="D8" s="2">
        <v>1</v>
      </c>
      <c r="E8" s="2">
        <v>0.2</v>
      </c>
      <c r="F8" s="2">
        <v>0</v>
      </c>
    </row>
    <row r="9" spans="2:6" ht="12.75">
      <c r="B9" s="47">
        <v>4</v>
      </c>
      <c r="C9" s="131" t="s">
        <v>166</v>
      </c>
      <c r="D9" s="2">
        <v>10</v>
      </c>
      <c r="E9" s="2">
        <v>6</v>
      </c>
      <c r="F9" s="2">
        <v>3.5</v>
      </c>
    </row>
    <row r="10" spans="2:6" ht="12.75">
      <c r="B10" s="47">
        <v>5</v>
      </c>
      <c r="C10" s="131" t="s">
        <v>167</v>
      </c>
      <c r="D10" s="2">
        <v>0</v>
      </c>
      <c r="E10" s="2">
        <v>0</v>
      </c>
      <c r="F10" s="2">
        <v>0</v>
      </c>
    </row>
    <row r="13" ht="12.75">
      <c r="D13" t="s">
        <v>160</v>
      </c>
    </row>
    <row r="14" ht="12.75">
      <c r="D14" t="s">
        <v>161</v>
      </c>
    </row>
    <row r="15" ht="12.75">
      <c r="D15" t="s">
        <v>162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</dc:creator>
  <cp:keywords/>
  <dc:description/>
  <cp:lastModifiedBy>jesue</cp:lastModifiedBy>
  <cp:lastPrinted>2006-05-22T14:47:23Z</cp:lastPrinted>
  <dcterms:created xsi:type="dcterms:W3CDTF">2006-04-04T10:44:38Z</dcterms:created>
  <dcterms:modified xsi:type="dcterms:W3CDTF">2007-04-25T13:53:50Z</dcterms:modified>
  <cp:category/>
  <cp:version/>
  <cp:contentType/>
  <cp:contentStatus/>
</cp:coreProperties>
</file>