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37" activeTab="1"/>
  </bookViews>
  <sheets>
    <sheet name="MODELO" sheetId="1" r:id="rId1"/>
    <sheet name="testes" sheetId="2" r:id="rId2"/>
  </sheets>
  <definedNames/>
  <calcPr fullCalcOnLoad="1"/>
</workbook>
</file>

<file path=xl/sharedStrings.xml><?xml version="1.0" encoding="utf-8"?>
<sst xmlns="http://schemas.openxmlformats.org/spreadsheetml/2006/main" count="188" uniqueCount="81">
  <si>
    <t>V1</t>
  </si>
  <si>
    <t>D1</t>
  </si>
  <si>
    <t>V2</t>
  </si>
  <si>
    <t>D2</t>
  </si>
  <si>
    <t>L1</t>
  </si>
  <si>
    <t>L2</t>
  </si>
  <si>
    <t>L3</t>
  </si>
  <si>
    <t>L4</t>
  </si>
  <si>
    <t>L5</t>
  </si>
  <si>
    <t>VR</t>
  </si>
  <si>
    <t>VP</t>
  </si>
  <si>
    <t>z2</t>
  </si>
  <si>
    <t>f1</t>
  </si>
  <si>
    <t>f2</t>
  </si>
  <si>
    <t>Leq1</t>
  </si>
  <si>
    <t>Leq2</t>
  </si>
  <si>
    <t>Velocidade sucção</t>
  </si>
  <si>
    <t>Diâmetro sucção</t>
  </si>
  <si>
    <t>Diâmetro recalque</t>
  </si>
  <si>
    <t>comprimento vertical sucção</t>
  </si>
  <si>
    <t>comprimento horizontal sucção</t>
  </si>
  <si>
    <t>comprimento vertical bomba até caixa</t>
  </si>
  <si>
    <t>comprimento horizontal caixa</t>
  </si>
  <si>
    <t>profundidade da VP</t>
  </si>
  <si>
    <t>Saída</t>
  </si>
  <si>
    <t>altura da caixa até nível dágua</t>
  </si>
  <si>
    <t>velocidade do recalque</t>
  </si>
  <si>
    <t>fator de atrito da sucção</t>
  </si>
  <si>
    <t>fator de atrito do recalque</t>
  </si>
  <si>
    <t>compr equival sucção</t>
  </si>
  <si>
    <t>compr equival recalque</t>
  </si>
  <si>
    <t>L equivalente da Válvula de retenção</t>
  </si>
  <si>
    <t>L equivalente da Válvula de pé</t>
  </si>
  <si>
    <t>L equivalente da saída</t>
  </si>
  <si>
    <t>m ponto</t>
  </si>
  <si>
    <t>vazão do escoamento</t>
  </si>
  <si>
    <t>vazão</t>
  </si>
  <si>
    <t>fluxo de massa</t>
  </si>
  <si>
    <t>delta e1</t>
  </si>
  <si>
    <t>delta e2</t>
  </si>
  <si>
    <t>perda de energia na sucção</t>
  </si>
  <si>
    <t>perda de energia no recalque</t>
  </si>
  <si>
    <t>pot bomba</t>
  </si>
  <si>
    <t>Watts</t>
  </si>
  <si>
    <t>metros cúbicos por segundo</t>
  </si>
  <si>
    <t>kilogramas de H20 por segundo</t>
  </si>
  <si>
    <t>m2/s2</t>
  </si>
  <si>
    <t>CÁLCULO DA POTÊNCIA DA BOMBA</t>
  </si>
  <si>
    <t xml:space="preserve">pot bomba </t>
  </si>
  <si>
    <t>Potência da bomba em CV</t>
  </si>
  <si>
    <t>Potência da bomba em Watts</t>
  </si>
  <si>
    <t>CV</t>
  </si>
  <si>
    <t>m/s</t>
  </si>
  <si>
    <t>metro</t>
  </si>
  <si>
    <t>curva recal</t>
  </si>
  <si>
    <t>cuva suc</t>
  </si>
  <si>
    <t>L equivalente total das curvas na sucção</t>
  </si>
  <si>
    <t>L equivalente total das curvas no recalque</t>
  </si>
  <si>
    <t>VG</t>
  </si>
  <si>
    <t>L equivalente da válvula de globo</t>
  </si>
  <si>
    <t>Velocidade recalque</t>
  </si>
  <si>
    <t>DADO</t>
  </si>
  <si>
    <t>DO DIAGRAMA MOODY</t>
  </si>
  <si>
    <t>OBTIDO NA FIGURA</t>
  </si>
  <si>
    <t>DA TABELA</t>
  </si>
  <si>
    <t>E + D</t>
  </si>
  <si>
    <t>A</t>
  </si>
  <si>
    <t>F</t>
  </si>
  <si>
    <t>D</t>
  </si>
  <si>
    <t>F + E</t>
  </si>
  <si>
    <t>altura da caixa até nível dágua (Z2 na fórmula)</t>
  </si>
  <si>
    <t>B+C</t>
  </si>
  <si>
    <t>comprimento horizontal da bomba até a  caixa</t>
  </si>
  <si>
    <t>m3/s</t>
  </si>
  <si>
    <t>CALCULAR</t>
  </si>
  <si>
    <t>A1</t>
  </si>
  <si>
    <t>A2</t>
  </si>
  <si>
    <t>AREA DA TUBULAÇÃO NA SUCÇÃO</t>
  </si>
  <si>
    <t>ÁREA DA TUBULAÇÃO NO RECALQUE</t>
  </si>
  <si>
    <t>m2</t>
  </si>
  <si>
    <t>kg/s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</si>
</sst>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3" xfId="0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3" xfId="0" applyFill="1" applyBorder="1" applyAlignment="1">
      <alignment/>
    </xf>
    <xf numFmtId="0" fontId="20" fillId="37" borderId="1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20" fillId="37" borderId="13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123825</xdr:rowOff>
    </xdr:from>
    <xdr:to>
      <xdr:col>14</xdr:col>
      <xdr:colOff>323850</xdr:colOff>
      <xdr:row>23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23825"/>
          <a:ext cx="57340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421875" style="0" customWidth="1"/>
    <col min="2" max="2" width="35.8515625" style="0" customWidth="1"/>
    <col min="4" max="4" width="29.00390625" style="0" customWidth="1"/>
  </cols>
  <sheetData>
    <row r="1" spans="1:4" ht="23.25">
      <c r="A1" s="6"/>
      <c r="B1" s="5" t="s">
        <v>47</v>
      </c>
      <c r="C1" s="2"/>
      <c r="D1" s="2"/>
    </row>
    <row r="2" spans="1:4" ht="12.75">
      <c r="A2" s="1" t="s">
        <v>0</v>
      </c>
      <c r="B2" s="1" t="s">
        <v>16</v>
      </c>
      <c r="C2" s="2">
        <f>(C17*(C4*C4)/(C3*C3))</f>
        <v>4</v>
      </c>
      <c r="D2" s="1" t="s">
        <v>52</v>
      </c>
    </row>
    <row r="3" spans="1:4" ht="12.75">
      <c r="A3" s="1" t="s">
        <v>1</v>
      </c>
      <c r="B3" s="1" t="s">
        <v>17</v>
      </c>
      <c r="C3" s="1">
        <v>0.032</v>
      </c>
      <c r="D3" s="1" t="s">
        <v>53</v>
      </c>
    </row>
    <row r="4" spans="1:4" ht="12.75">
      <c r="A4" s="1" t="s">
        <v>3</v>
      </c>
      <c r="B4" s="1" t="s">
        <v>18</v>
      </c>
      <c r="C4" s="1">
        <v>0.032</v>
      </c>
      <c r="D4" s="1" t="s">
        <v>53</v>
      </c>
    </row>
    <row r="5" spans="1:4" ht="12.75">
      <c r="A5" s="1" t="s">
        <v>4</v>
      </c>
      <c r="B5" s="1" t="s">
        <v>19</v>
      </c>
      <c r="C5" s="1">
        <v>4</v>
      </c>
      <c r="D5" s="1" t="s">
        <v>53</v>
      </c>
    </row>
    <row r="6" spans="1:4" ht="12.75">
      <c r="A6" s="1" t="s">
        <v>5</v>
      </c>
      <c r="B6" s="1" t="s">
        <v>20</v>
      </c>
      <c r="C6" s="1">
        <v>2</v>
      </c>
      <c r="D6" s="1" t="s">
        <v>53</v>
      </c>
    </row>
    <row r="7" spans="1:4" ht="12.75">
      <c r="A7" s="1" t="s">
        <v>6</v>
      </c>
      <c r="B7" s="1" t="s">
        <v>21</v>
      </c>
      <c r="C7" s="1">
        <v>12</v>
      </c>
      <c r="D7" s="1" t="s">
        <v>53</v>
      </c>
    </row>
    <row r="8" spans="1:4" ht="12.75">
      <c r="A8" s="1" t="s">
        <v>7</v>
      </c>
      <c r="B8" s="1" t="s">
        <v>22</v>
      </c>
      <c r="C8" s="1">
        <v>2</v>
      </c>
      <c r="D8" s="1" t="s">
        <v>53</v>
      </c>
    </row>
    <row r="9" spans="1:4" ht="12.75">
      <c r="A9" s="1" t="s">
        <v>8</v>
      </c>
      <c r="B9" s="1" t="s">
        <v>23</v>
      </c>
      <c r="C9" s="1">
        <v>2</v>
      </c>
      <c r="D9" s="1" t="s">
        <v>53</v>
      </c>
    </row>
    <row r="10" spans="1:4" ht="12.75">
      <c r="A10" s="1" t="s">
        <v>9</v>
      </c>
      <c r="B10" s="1" t="s">
        <v>31</v>
      </c>
      <c r="C10" s="1">
        <v>18</v>
      </c>
      <c r="D10" s="1" t="s">
        <v>53</v>
      </c>
    </row>
    <row r="11" spans="1:4" ht="12.75">
      <c r="A11" s="1" t="s">
        <v>10</v>
      </c>
      <c r="B11" s="1" t="s">
        <v>32</v>
      </c>
      <c r="C11" s="1">
        <v>15</v>
      </c>
      <c r="D11" s="1" t="s">
        <v>53</v>
      </c>
    </row>
    <row r="12" spans="1:4" ht="12.75">
      <c r="A12" s="1" t="s">
        <v>58</v>
      </c>
      <c r="B12" s="1" t="s">
        <v>59</v>
      </c>
      <c r="C12" s="1">
        <v>0</v>
      </c>
      <c r="D12" s="1" t="s">
        <v>53</v>
      </c>
    </row>
    <row r="13" spans="1:4" ht="12.75">
      <c r="A13" s="1" t="s">
        <v>55</v>
      </c>
      <c r="B13" s="1" t="s">
        <v>56</v>
      </c>
      <c r="C13" s="1">
        <v>3</v>
      </c>
      <c r="D13" s="1" t="s">
        <v>53</v>
      </c>
    </row>
    <row r="14" spans="1:4" ht="12.75">
      <c r="A14" s="1" t="s">
        <v>54</v>
      </c>
      <c r="B14" s="1" t="s">
        <v>57</v>
      </c>
      <c r="C14" s="1">
        <v>3</v>
      </c>
      <c r="D14" s="1" t="s">
        <v>53</v>
      </c>
    </row>
    <row r="15" spans="1:4" ht="12.75">
      <c r="A15" s="1" t="s">
        <v>24</v>
      </c>
      <c r="B15" s="1" t="s">
        <v>33</v>
      </c>
      <c r="C15" s="1">
        <v>2</v>
      </c>
      <c r="D15" s="1" t="s">
        <v>53</v>
      </c>
    </row>
    <row r="16" spans="1:4" ht="12.75">
      <c r="A16" s="1" t="s">
        <v>11</v>
      </c>
      <c r="B16" s="1" t="s">
        <v>25</v>
      </c>
      <c r="C16" s="1">
        <v>14</v>
      </c>
      <c r="D16" s="1" t="s">
        <v>53</v>
      </c>
    </row>
    <row r="17" spans="1:4" ht="12.75">
      <c r="A17" s="1" t="s">
        <v>2</v>
      </c>
      <c r="B17" s="1" t="s">
        <v>26</v>
      </c>
      <c r="C17" s="1">
        <v>4</v>
      </c>
      <c r="D17" s="1" t="s">
        <v>52</v>
      </c>
    </row>
    <row r="18" spans="1:4" ht="12.75">
      <c r="A18" s="1" t="s">
        <v>12</v>
      </c>
      <c r="B18" s="1" t="s">
        <v>27</v>
      </c>
      <c r="C18" s="1">
        <v>0.018</v>
      </c>
      <c r="D18" s="1"/>
    </row>
    <row r="19" spans="1:4" ht="12.75">
      <c r="A19" s="1" t="s">
        <v>13</v>
      </c>
      <c r="B19" s="1" t="s">
        <v>28</v>
      </c>
      <c r="C19" s="1">
        <v>0.018</v>
      </c>
      <c r="D19" s="1"/>
    </row>
    <row r="20" spans="1:4" ht="12.75">
      <c r="A20" s="1" t="s">
        <v>14</v>
      </c>
      <c r="B20" s="1" t="s">
        <v>29</v>
      </c>
      <c r="C20" s="2">
        <f>SUM(C5+C6+C13+C11)</f>
        <v>24</v>
      </c>
      <c r="D20" s="1" t="s">
        <v>53</v>
      </c>
    </row>
    <row r="21" spans="1:4" ht="12.75">
      <c r="A21" s="1" t="s">
        <v>15</v>
      </c>
      <c r="B21" s="1" t="s">
        <v>30</v>
      </c>
      <c r="C21" s="2">
        <f>SUM(C7+C8+C13+C10+C15)</f>
        <v>37</v>
      </c>
      <c r="D21" s="1" t="s">
        <v>53</v>
      </c>
    </row>
    <row r="23" spans="1:4" ht="12.75">
      <c r="A23" s="1" t="s">
        <v>36</v>
      </c>
      <c r="B23" s="1" t="s">
        <v>35</v>
      </c>
      <c r="C23" s="2">
        <f>C17*3.14*C4*C4/4</f>
        <v>0.00321536</v>
      </c>
      <c r="D23" s="1" t="s">
        <v>44</v>
      </c>
    </row>
    <row r="24" spans="1:4" ht="12.75">
      <c r="A24" s="1" t="s">
        <v>34</v>
      </c>
      <c r="B24" s="1" t="s">
        <v>37</v>
      </c>
      <c r="C24" s="2">
        <f>C23*1000</f>
        <v>3.21536</v>
      </c>
      <c r="D24" s="1" t="s">
        <v>45</v>
      </c>
    </row>
    <row r="25" spans="1:4" ht="12.75">
      <c r="A25" s="1" t="s">
        <v>38</v>
      </c>
      <c r="B25" s="1" t="s">
        <v>40</v>
      </c>
      <c r="C25" s="2">
        <f>C18*C20*C2*C2/(2*C3)</f>
        <v>107.99999999999999</v>
      </c>
      <c r="D25" s="1" t="s">
        <v>46</v>
      </c>
    </row>
    <row r="26" spans="1:4" ht="12.75">
      <c r="A26" s="1" t="s">
        <v>39</v>
      </c>
      <c r="B26" s="1" t="s">
        <v>41</v>
      </c>
      <c r="C26" s="2">
        <f>C19*C21*C17*C17/(2*C4)</f>
        <v>166.49999999999997</v>
      </c>
      <c r="D26" s="1" t="s">
        <v>46</v>
      </c>
    </row>
    <row r="27" spans="1:3" ht="12.75">
      <c r="A27" s="1"/>
      <c r="B27" s="1"/>
      <c r="C27" s="3"/>
    </row>
    <row r="28" spans="1:4" ht="12.75">
      <c r="A28" s="1" t="s">
        <v>42</v>
      </c>
      <c r="B28" s="1" t="s">
        <v>50</v>
      </c>
      <c r="C28" s="2">
        <f>C24*((C17*C17/2)+(10*C16)+(C25+C26))</f>
        <v>1358.4895999999999</v>
      </c>
      <c r="D28" s="2" t="s">
        <v>43</v>
      </c>
    </row>
    <row r="29" spans="1:4" ht="12.75">
      <c r="A29" s="1" t="s">
        <v>48</v>
      </c>
      <c r="B29" s="1" t="s">
        <v>49</v>
      </c>
      <c r="C29" s="7">
        <f>C28/735</f>
        <v>1.848285170068027</v>
      </c>
      <c r="D29" s="8" t="s">
        <v>51</v>
      </c>
    </row>
    <row r="30" spans="1:3" ht="12.75">
      <c r="A30" s="1"/>
      <c r="B30" s="1"/>
      <c r="C30" s="4"/>
    </row>
  </sheetData>
  <sheetProtection password="C766" sheet="1" objects="1" scenarios="1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0.28125" style="0" customWidth="1"/>
    <col min="2" max="2" width="45.8515625" style="0" customWidth="1"/>
    <col min="5" max="5" width="22.140625" style="0" customWidth="1"/>
  </cols>
  <sheetData>
    <row r="1" spans="1:4" ht="23.25">
      <c r="A1" s="6"/>
      <c r="B1" s="5" t="s">
        <v>47</v>
      </c>
      <c r="C1" s="2"/>
      <c r="D1" s="2"/>
    </row>
    <row r="2" spans="1:5" ht="21.75" customHeight="1">
      <c r="A2" s="19" t="s">
        <v>2</v>
      </c>
      <c r="B2" s="20" t="s">
        <v>60</v>
      </c>
      <c r="C2" s="19">
        <v>5</v>
      </c>
      <c r="D2" s="21" t="s">
        <v>52</v>
      </c>
      <c r="E2" s="14" t="s">
        <v>61</v>
      </c>
    </row>
    <row r="3" spans="1:5" ht="12.75">
      <c r="A3" s="23" t="s">
        <v>0</v>
      </c>
      <c r="B3" s="23" t="s">
        <v>16</v>
      </c>
      <c r="C3" s="23">
        <f>((3.14*C5*C5)/4)*C2/(3.14*C4*C4/4)</f>
        <v>2.0479999999999996</v>
      </c>
      <c r="D3" s="24" t="s">
        <v>52</v>
      </c>
      <c r="E3" s="25" t="s">
        <v>74</v>
      </c>
    </row>
    <row r="4" spans="1:5" ht="12.75">
      <c r="A4" s="14" t="s">
        <v>1</v>
      </c>
      <c r="B4" s="14" t="s">
        <v>17</v>
      </c>
      <c r="C4" s="14">
        <v>0.05</v>
      </c>
      <c r="D4" s="15" t="s">
        <v>53</v>
      </c>
      <c r="E4" s="22" t="s">
        <v>61</v>
      </c>
    </row>
    <row r="5" spans="1:5" ht="12.75">
      <c r="A5" s="14" t="s">
        <v>3</v>
      </c>
      <c r="B5" s="14" t="s">
        <v>18</v>
      </c>
      <c r="C5" s="14">
        <v>0.032</v>
      </c>
      <c r="D5" s="15" t="s">
        <v>53</v>
      </c>
      <c r="E5" s="22" t="s">
        <v>61</v>
      </c>
    </row>
    <row r="6" spans="1:5" ht="12.75">
      <c r="A6" s="16" t="s">
        <v>65</v>
      </c>
      <c r="B6" s="17" t="s">
        <v>19</v>
      </c>
      <c r="C6" s="17">
        <v>4</v>
      </c>
      <c r="D6" s="18" t="s">
        <v>53</v>
      </c>
      <c r="E6" s="10" t="s">
        <v>63</v>
      </c>
    </row>
    <row r="7" spans="1:5" ht="12.75">
      <c r="A7" s="16" t="s">
        <v>66</v>
      </c>
      <c r="B7" s="17" t="s">
        <v>20</v>
      </c>
      <c r="C7" s="17">
        <v>4</v>
      </c>
      <c r="D7" s="18" t="s">
        <v>53</v>
      </c>
      <c r="E7" s="10" t="s">
        <v>63</v>
      </c>
    </row>
    <row r="8" spans="1:5" ht="12.75">
      <c r="A8" s="16" t="s">
        <v>67</v>
      </c>
      <c r="B8" s="17" t="s">
        <v>21</v>
      </c>
      <c r="C8" s="17">
        <v>12</v>
      </c>
      <c r="D8" s="18" t="s">
        <v>53</v>
      </c>
      <c r="E8" s="10" t="s">
        <v>63</v>
      </c>
    </row>
    <row r="9" spans="1:5" ht="12.75">
      <c r="A9" s="16" t="s">
        <v>71</v>
      </c>
      <c r="B9" s="16" t="s">
        <v>72</v>
      </c>
      <c r="C9" s="17">
        <v>4</v>
      </c>
      <c r="D9" s="18" t="s">
        <v>53</v>
      </c>
      <c r="E9" s="10" t="s">
        <v>63</v>
      </c>
    </row>
    <row r="10" spans="1:5" ht="12.75">
      <c r="A10" s="16" t="s">
        <v>68</v>
      </c>
      <c r="B10" s="17" t="s">
        <v>23</v>
      </c>
      <c r="C10" s="17">
        <v>2</v>
      </c>
      <c r="D10" s="18" t="s">
        <v>53</v>
      </c>
      <c r="E10" s="10" t="s">
        <v>63</v>
      </c>
    </row>
    <row r="11" spans="1:5" ht="12.75">
      <c r="A11" s="16" t="s">
        <v>69</v>
      </c>
      <c r="B11" s="16" t="s">
        <v>70</v>
      </c>
      <c r="C11" s="17">
        <v>12</v>
      </c>
      <c r="D11" s="18" t="s">
        <v>53</v>
      </c>
      <c r="E11" s="10" t="s">
        <v>63</v>
      </c>
    </row>
    <row r="12" spans="1:5" ht="12.75">
      <c r="A12" s="1" t="s">
        <v>9</v>
      </c>
      <c r="B12" s="1" t="s">
        <v>31</v>
      </c>
      <c r="C12" s="1">
        <v>10</v>
      </c>
      <c r="D12" s="9" t="s">
        <v>53</v>
      </c>
      <c r="E12" s="11" t="s">
        <v>64</v>
      </c>
    </row>
    <row r="13" spans="1:5" ht="12.75">
      <c r="A13" s="1" t="s">
        <v>10</v>
      </c>
      <c r="B13" s="1" t="s">
        <v>32</v>
      </c>
      <c r="C13" s="1">
        <v>25</v>
      </c>
      <c r="D13" s="9" t="s">
        <v>53</v>
      </c>
      <c r="E13" s="11" t="s">
        <v>64</v>
      </c>
    </row>
    <row r="14" spans="1:5" ht="12.75">
      <c r="A14" s="1" t="s">
        <v>58</v>
      </c>
      <c r="B14" s="1" t="s">
        <v>59</v>
      </c>
      <c r="C14" s="1">
        <v>18</v>
      </c>
      <c r="D14" s="9" t="s">
        <v>53</v>
      </c>
      <c r="E14" s="11" t="s">
        <v>64</v>
      </c>
    </row>
    <row r="15" spans="1:5" ht="12.75">
      <c r="A15" s="1" t="s">
        <v>55</v>
      </c>
      <c r="B15" s="1" t="s">
        <v>56</v>
      </c>
      <c r="C15" s="1">
        <v>3</v>
      </c>
      <c r="D15" s="9" t="s">
        <v>53</v>
      </c>
      <c r="E15" s="11" t="s">
        <v>64</v>
      </c>
    </row>
    <row r="16" spans="1:5" ht="12.75">
      <c r="A16" s="1" t="s">
        <v>54</v>
      </c>
      <c r="B16" s="1" t="s">
        <v>57</v>
      </c>
      <c r="C16" s="1">
        <v>6</v>
      </c>
      <c r="D16" s="9" t="s">
        <v>53</v>
      </c>
      <c r="E16" s="11" t="s">
        <v>64</v>
      </c>
    </row>
    <row r="17" spans="1:5" ht="12.75">
      <c r="A17" s="1" t="s">
        <v>24</v>
      </c>
      <c r="B17" s="1" t="s">
        <v>33</v>
      </c>
      <c r="C17" s="1">
        <v>1</v>
      </c>
      <c r="D17" s="9" t="s">
        <v>53</v>
      </c>
      <c r="E17" s="11" t="s">
        <v>64</v>
      </c>
    </row>
    <row r="18" spans="1:5" ht="12.75">
      <c r="A18" s="12" t="s">
        <v>12</v>
      </c>
      <c r="B18" s="12" t="s">
        <v>27</v>
      </c>
      <c r="C18" s="12">
        <v>0.019</v>
      </c>
      <c r="D18" s="13"/>
      <c r="E18" s="12" t="s">
        <v>62</v>
      </c>
    </row>
    <row r="19" spans="1:5" ht="12.75">
      <c r="A19" s="12" t="s">
        <v>13</v>
      </c>
      <c r="B19" s="12" t="s">
        <v>28</v>
      </c>
      <c r="C19" s="12">
        <v>0.016</v>
      </c>
      <c r="D19" s="13"/>
      <c r="E19" s="12" t="s">
        <v>62</v>
      </c>
    </row>
    <row r="20" spans="1:5" ht="12.75">
      <c r="A20" s="23" t="s">
        <v>14</v>
      </c>
      <c r="B20" s="23" t="s">
        <v>29</v>
      </c>
      <c r="C20" s="23">
        <f>SUM(C6+C7+C15+C13)</f>
        <v>36</v>
      </c>
      <c r="D20" s="24" t="s">
        <v>53</v>
      </c>
      <c r="E20" s="25" t="s">
        <v>74</v>
      </c>
    </row>
    <row r="21" spans="1:5" ht="12.75">
      <c r="A21" s="23" t="s">
        <v>15</v>
      </c>
      <c r="B21" s="23" t="s">
        <v>30</v>
      </c>
      <c r="C21" s="23">
        <f>SUM(C8+C9+C15+C12+C17)</f>
        <v>30</v>
      </c>
      <c r="D21" s="24" t="s">
        <v>53</v>
      </c>
      <c r="E21" s="25" t="s">
        <v>74</v>
      </c>
    </row>
    <row r="22" spans="1:5" ht="12.75">
      <c r="A22" s="23" t="s">
        <v>36</v>
      </c>
      <c r="B22" s="23" t="s">
        <v>35</v>
      </c>
      <c r="C22" s="23">
        <f>C2*3.14*C5*C5/4</f>
        <v>0.0040192000000000005</v>
      </c>
      <c r="D22" s="26" t="s">
        <v>73</v>
      </c>
      <c r="E22" s="25" t="s">
        <v>74</v>
      </c>
    </row>
    <row r="23" spans="1:5" ht="12.75">
      <c r="A23" s="23" t="s">
        <v>34</v>
      </c>
      <c r="B23" s="23" t="s">
        <v>37</v>
      </c>
      <c r="C23" s="23">
        <f>C22*1000</f>
        <v>4.0192000000000005</v>
      </c>
      <c r="D23" s="26" t="s">
        <v>80</v>
      </c>
      <c r="E23" s="25" t="s">
        <v>74</v>
      </c>
    </row>
    <row r="24" spans="1:5" ht="12.75">
      <c r="A24" s="23" t="s">
        <v>38</v>
      </c>
      <c r="B24" s="23" t="s">
        <v>40</v>
      </c>
      <c r="C24" s="23">
        <f>C18*C20*C3*C3/(2*C4)</f>
        <v>28.689039359999988</v>
      </c>
      <c r="D24" s="24" t="s">
        <v>46</v>
      </c>
      <c r="E24" s="25" t="s">
        <v>74</v>
      </c>
    </row>
    <row r="25" spans="1:5" ht="12.75">
      <c r="A25" s="23" t="s">
        <v>39</v>
      </c>
      <c r="B25" s="23" t="s">
        <v>41</v>
      </c>
      <c r="C25" s="23">
        <f>C19*C21*C2*C2/(2*C5)</f>
        <v>187.5</v>
      </c>
      <c r="D25" s="24" t="s">
        <v>46</v>
      </c>
      <c r="E25" s="25" t="s">
        <v>74</v>
      </c>
    </row>
    <row r="26" spans="1:5" ht="12.75">
      <c r="A26" s="29"/>
      <c r="B26" s="29"/>
      <c r="C26" s="30"/>
      <c r="D26" s="31"/>
      <c r="E26" s="29"/>
    </row>
    <row r="27" spans="1:5" ht="12.75">
      <c r="A27" s="23" t="s">
        <v>42</v>
      </c>
      <c r="B27" s="23" t="s">
        <v>50</v>
      </c>
      <c r="C27" s="23">
        <f>C23*((C2*C2/2)+(10*C11)+(C24+C25))</f>
        <v>1401.4509869957121</v>
      </c>
      <c r="D27" s="24" t="s">
        <v>43</v>
      </c>
      <c r="E27" s="25" t="s">
        <v>74</v>
      </c>
    </row>
    <row r="28" spans="1:5" ht="12.75">
      <c r="A28" s="23" t="s">
        <v>48</v>
      </c>
      <c r="B28" s="23" t="s">
        <v>49</v>
      </c>
      <c r="C28" s="27">
        <f>C27/735</f>
        <v>1.90673603672886</v>
      </c>
      <c r="D28" s="24" t="s">
        <v>51</v>
      </c>
      <c r="E28" s="25" t="s">
        <v>74</v>
      </c>
    </row>
    <row r="29" spans="1:5" ht="12.75">
      <c r="A29" s="30"/>
      <c r="B29" s="30"/>
      <c r="C29" s="32"/>
      <c r="D29" s="31"/>
      <c r="E29" s="31"/>
    </row>
    <row r="30" spans="1:5" ht="12.75">
      <c r="A30" s="28" t="s">
        <v>75</v>
      </c>
      <c r="B30" s="28" t="s">
        <v>77</v>
      </c>
      <c r="C30" s="23">
        <f>3.14*C4*C4/4</f>
        <v>0.0019625000000000003</v>
      </c>
      <c r="D30" s="25" t="s">
        <v>79</v>
      </c>
      <c r="E30" s="25" t="s">
        <v>74</v>
      </c>
    </row>
    <row r="31" spans="1:5" ht="12.75">
      <c r="A31" s="28" t="s">
        <v>76</v>
      </c>
      <c r="B31" s="28" t="s">
        <v>78</v>
      </c>
      <c r="C31" s="23">
        <f>3.14*C5*C5/4</f>
        <v>0.00080384</v>
      </c>
      <c r="D31" s="25" t="s">
        <v>79</v>
      </c>
      <c r="E31" s="25" t="s">
        <v>74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jesue</dc:creator>
  <cp:keywords/>
  <dc:description/>
  <cp:lastModifiedBy>jesue</cp:lastModifiedBy>
  <dcterms:created xsi:type="dcterms:W3CDTF">2008-11-24T20:32:20Z</dcterms:created>
  <dcterms:modified xsi:type="dcterms:W3CDTF">2008-06-25T13:47:17Z</dcterms:modified>
  <cp:category/>
  <cp:version/>
  <cp:contentType/>
  <cp:contentStatus/>
</cp:coreProperties>
</file>